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6"/>
  </bookViews>
  <sheets>
    <sheet name="Инструкция" sheetId="1" r:id="rId1"/>
    <sheet name="Титульный" sheetId="2" r:id="rId2"/>
    <sheet name="Список листов" sheetId="3" r:id="rId3"/>
    <sheet name="ВО инвестиции" sheetId="4" r:id="rId4"/>
    <sheet name="ВО показатели" sheetId="5" r:id="rId5"/>
    <sheet name="ВО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'ВО инвестиции'!$B$12:$B$42</definedName>
    <definedName name="add_HYPERLINK_range">'et_union'!$16:$16</definedName>
    <definedName name="add_HYPERLINK_SPb_range">'et_union'!$21:$21</definedName>
    <definedName name="add_index">'ВО инвестиции'!$5:$6</definedName>
    <definedName name="add_INDEX_2_range">'et_union'!$9:$12</definedName>
    <definedName name="add_INDEX_range">'et_union'!$4:$4</definedName>
    <definedName name="add_source_of_funding">'ВО инвестиции'!$3:$3</definedName>
    <definedName name="add_STR1_range">'et_union'!$4:$4</definedName>
    <definedName name="addHypEvent">'ВО инвестиции'!$I$12</definedName>
    <definedName name="checkBC_1">'ВО инвестиции'!$F$19:$G$41</definedName>
    <definedName name="checkBC_2">'ВО показатели'!$F$48:$F$49</definedName>
    <definedName name="checkBC_3">'ВО показатели (2)'!$F$14:$H$43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'ВО инвестиции'!$H$3,'ВО инвестиции'!$H$19:$H$20,'ВО инвестиции'!$H$22:$H$23</definedName>
    <definedName name="kind_of_activity">'TEHSHEET'!$I$2:$I$4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'REESTR_MO'!$A$2:$C$145</definedName>
    <definedName name="LIST_ORG_VO">'REESTR_ORG'!$A$2:$H$127</definedName>
    <definedName name="logic">'TEHSHEET'!$A$2:$A$3</definedName>
    <definedName name="mo">'Титульный'!$G$25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'REESTR_MO'!$B$106:$B$112</definedName>
    <definedName name="MO_LIST_25">'REESTR_MO'!$B$113:$B$120</definedName>
    <definedName name="MO_LIST_26">'REESTR_MO'!$B$121:$B$123</definedName>
    <definedName name="MO_LIST_27">'REESTR_MO'!$B$124:$B$134</definedName>
    <definedName name="MO_LIST_28">'REESTR_MO'!$B$135:$B$137</definedName>
    <definedName name="MO_LIST_29">'REESTR_MO'!$B$138:$B$139</definedName>
    <definedName name="MO_LIST_3">'REESTR_MO'!$B$5:$B$16</definedName>
    <definedName name="MO_LIST_30">'REESTR_MO'!$B$140:$B$143</definedName>
    <definedName name="MO_LIST_31">'REESTR_MO'!$B$144:$B$145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'REESTR_MO'!$D$2:$D$31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3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<sst xmlns="http://schemas.openxmlformats.org/spreadsheetml/2006/main" count="2235" uniqueCount="1203">
  <si>
    <t>Алнашский муниципальный район</t>
  </si>
  <si>
    <t>94602000</t>
  </si>
  <si>
    <t>Алнашское МУП "Комсервис"</t>
  </si>
  <si>
    <t>1801031387</t>
  </si>
  <si>
    <t>180101001</t>
  </si>
  <si>
    <t>ИП Орлов П.И.</t>
  </si>
  <si>
    <t>180100274680</t>
  </si>
  <si>
    <t>отсутствует</t>
  </si>
  <si>
    <t>ООО "Санаторий Варзи-Ятчи"</t>
  </si>
  <si>
    <t>1801000290</t>
  </si>
  <si>
    <t>ООО "Тулкым"</t>
  </si>
  <si>
    <t>1839003477</t>
  </si>
  <si>
    <t>183901001</t>
  </si>
  <si>
    <t>ФГБОУ СПО "Асановский аграрно-технический техникум"</t>
  </si>
  <si>
    <t>1801000501</t>
  </si>
  <si>
    <t>Балезинский муниципальный район</t>
  </si>
  <si>
    <t>94604000</t>
  </si>
  <si>
    <t>Войсковая часть 25850 Министерства обороны РФ</t>
  </si>
  <si>
    <t>1802000590</t>
  </si>
  <si>
    <t>180201001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</si>
  <si>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</si>
  <si>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</si>
  <si>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МБУЗ "Балезинская ЦРБ"</t>
  </si>
  <si>
    <t>1802000448</t>
  </si>
  <si>
    <t>МУП "Андрейшурское ЖКХ" МО "Балезинский район"</t>
  </si>
  <si>
    <t>1802003008</t>
  </si>
  <si>
    <t>1802000818</t>
  </si>
  <si>
    <t>ООО "Управляющая компания жилищно-коммунального хозяйства "Территория"</t>
  </si>
  <si>
    <t>1831105290</t>
  </si>
  <si>
    <t>183732001</t>
  </si>
  <si>
    <t>Филиал "Сарапульский" ОАО "Славянка"</t>
  </si>
  <si>
    <t>7702707386</t>
  </si>
  <si>
    <t>183843001</t>
  </si>
  <si>
    <t>Вавожский муниципальный район</t>
  </si>
  <si>
    <t>94606000</t>
  </si>
  <si>
    <t>ООО "Вавожское ЖКХ"</t>
  </si>
  <si>
    <t>1803000384</t>
  </si>
  <si>
    <t>180301001</t>
  </si>
  <si>
    <t>Воткинский муниципальный район</t>
  </si>
  <si>
    <t>94608000</t>
  </si>
  <si>
    <t>БОУ НПО УР "Профессиональное училище №14"</t>
  </si>
  <si>
    <t>1804004712</t>
  </si>
  <si>
    <t>180401001</t>
  </si>
  <si>
    <t>ОАО "Камский завод ЖБИиК"</t>
  </si>
  <si>
    <t>1804000806</t>
  </si>
  <si>
    <t>ООО "ЖКХ Энергия"</t>
  </si>
  <si>
    <t>1804009319</t>
  </si>
  <si>
    <t>ООО "Коммунальные сети"</t>
  </si>
  <si>
    <t>1804009069</t>
  </si>
  <si>
    <t>ООО "Прометей"</t>
  </si>
  <si>
    <t>1804009380</t>
  </si>
  <si>
    <t>ООО "РС-Сервис"</t>
  </si>
  <si>
    <t>1804009118</t>
  </si>
  <si>
    <t>Глазовский муниципальный район</t>
  </si>
  <si>
    <t>94610000</t>
  </si>
  <si>
    <t>МУП "ЖКХ" МО "Глазовский район"</t>
  </si>
  <si>
    <t>1837002990</t>
  </si>
  <si>
    <t>183701001</t>
  </si>
  <si>
    <t>ООО "Октябрьский"</t>
  </si>
  <si>
    <t>1805009495</t>
  </si>
  <si>
    <t>180501001</t>
  </si>
  <si>
    <t>ООО "СТВ-Сервис"</t>
  </si>
  <si>
    <t>1805182274</t>
  </si>
  <si>
    <t>ООО "Свет"</t>
  </si>
  <si>
    <t>1837004796</t>
  </si>
  <si>
    <t>ООО "Труд"</t>
  </si>
  <si>
    <t>1805089211</t>
  </si>
  <si>
    <t>СПК "Парзинский"</t>
  </si>
  <si>
    <t>1805005229</t>
  </si>
  <si>
    <t>Город Воткинск</t>
  </si>
  <si>
    <t>94710000</t>
  </si>
  <si>
    <t>1828000481</t>
  </si>
  <si>
    <t>182801001</t>
  </si>
  <si>
    <t>ОАО "Воткинский завод"</t>
  </si>
  <si>
    <t>1828020110</t>
  </si>
  <si>
    <t>183650001</t>
  </si>
  <si>
    <t>ОАО "Удмуртнефть"</t>
  </si>
  <si>
    <t>1831034040</t>
  </si>
  <si>
    <t>997150001</t>
  </si>
  <si>
    <t>ООО "Завод РТО"</t>
  </si>
  <si>
    <t>1828010803</t>
  </si>
  <si>
    <t>ООО "Удмуртэнергонефть"</t>
  </si>
  <si>
    <t>1834028862</t>
  </si>
  <si>
    <t>183401001</t>
  </si>
  <si>
    <t>ООО "Феникс"</t>
  </si>
  <si>
    <t>1804009372</t>
  </si>
  <si>
    <t>Город Глазов</t>
  </si>
  <si>
    <t>94720000</t>
  </si>
  <si>
    <t>МУП Водоканал г. Глазова</t>
  </si>
  <si>
    <t>1829004129</t>
  </si>
  <si>
    <t>182901001</t>
  </si>
  <si>
    <t>ОАО "Удмуртская птицефабрика"</t>
  </si>
  <si>
    <t>1829004249</t>
  </si>
  <si>
    <t>ООО "Тепловодоканал" (г. Глазов)</t>
  </si>
  <si>
    <t>1837004370</t>
  </si>
  <si>
    <t>ООО "Удмуртская птицефабрика"</t>
  </si>
  <si>
    <t>1837008416</t>
  </si>
  <si>
    <t>Город Ижевск</t>
  </si>
  <si>
    <t>94701000</t>
  </si>
  <si>
    <t>ЗАО "Ижевский опытно-механический завод"</t>
  </si>
  <si>
    <t>1832028112</t>
  </si>
  <si>
    <t>183201001</t>
  </si>
  <si>
    <t>МУП г. Ижевска "Дом Моделей"</t>
  </si>
  <si>
    <t>1826000292</t>
  </si>
  <si>
    <t>МУП г. Ижевска "Ижводоканал"</t>
  </si>
  <si>
    <t>1826000408</t>
  </si>
  <si>
    <t>ОАО "Агрохолодмаш"</t>
  </si>
  <si>
    <t>1832008490</t>
  </si>
  <si>
    <t>ОАО "Альтаир"</t>
  </si>
  <si>
    <t>1833000991</t>
  </si>
  <si>
    <t>183301001</t>
  </si>
  <si>
    <t>ОАО "Буммаш"</t>
  </si>
  <si>
    <t>1833001699</t>
  </si>
  <si>
    <t>ОАО "ИЭМЗ "Купол"</t>
  </si>
  <si>
    <t>1831083343</t>
  </si>
  <si>
    <t>183101001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</si>
  <si>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</si>
  <si>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</si>
  <si>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</si>
  <si>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</si>
  <si>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"Ижевский мясокомбинат"</t>
  </si>
  <si>
    <t>1832008500</t>
  </si>
  <si>
    <t>ОАО "Ижмашэнерго"</t>
  </si>
  <si>
    <t>1832021974</t>
  </si>
  <si>
    <t>ОАО "Санаторий "Металлург"</t>
  </si>
  <si>
    <t>1835012287</t>
  </si>
  <si>
    <t>183501001</t>
  </si>
  <si>
    <t>ООО "Индеком"</t>
  </si>
  <si>
    <t>1831118758</t>
  </si>
  <si>
    <t>ООО "Ресурс"</t>
  </si>
  <si>
    <t>6325045301</t>
  </si>
  <si>
    <t>ООО "Системы водоснабжения и канализации"</t>
  </si>
  <si>
    <t>1831127343</t>
  </si>
  <si>
    <t>ООО "Теплосфера"</t>
  </si>
  <si>
    <t>1834034810</t>
  </si>
  <si>
    <t>ООО "Уютный дом"</t>
  </si>
  <si>
    <t>1832042325</t>
  </si>
  <si>
    <t>ООО "Энергетическая Компания "Строим Вместе"</t>
  </si>
  <si>
    <t>1832027239</t>
  </si>
  <si>
    <t>УРНУ ОАО "СЗМН"</t>
  </si>
  <si>
    <t>1645000340</t>
  </si>
  <si>
    <t>183402001</t>
  </si>
  <si>
    <t>ФГУП "ГУССТ № 8 при Спецстрое России" Филиал "УПП № 821"</t>
  </si>
  <si>
    <t>1835038790</t>
  </si>
  <si>
    <t>183502009</t>
  </si>
  <si>
    <t>ФГУП "Ижевский механический завод"</t>
  </si>
  <si>
    <t>1835011597</t>
  </si>
  <si>
    <t>997850001</t>
  </si>
  <si>
    <t>Филиал "ЖКУ № 826" ФГУП "ГУССТ № 8 при Спецстрое России"</t>
  </si>
  <si>
    <t>183502007</t>
  </si>
  <si>
    <t>Город Можга</t>
  </si>
  <si>
    <t>94730000</t>
  </si>
  <si>
    <t>МУП ЖКХ г. Можги</t>
  </si>
  <si>
    <t>1830003056</t>
  </si>
  <si>
    <t>183001001</t>
  </si>
  <si>
    <t>ОАО "Восточный"</t>
  </si>
  <si>
    <t>1808203162</t>
  </si>
  <si>
    <t>180801001</t>
  </si>
  <si>
    <t>Город Сарапул</t>
  </si>
  <si>
    <t>94740000</t>
  </si>
  <si>
    <t>МУП г. Сарапула "Сарапульский водоканал"</t>
  </si>
  <si>
    <t>1827004081</t>
  </si>
  <si>
    <t>182701001</t>
  </si>
  <si>
    <t>ФГ КЭУ "Сарапульская квартирно-эксплуатационная часть района"</t>
  </si>
  <si>
    <t>1827000094</t>
  </si>
  <si>
    <t>Граховский муниципальный район</t>
  </si>
  <si>
    <t>94612000</t>
  </si>
  <si>
    <t>1806006296</t>
  </si>
  <si>
    <t>180601001</t>
  </si>
  <si>
    <t>ООО "Жилкоммунсервис"</t>
  </si>
  <si>
    <t>1839002716</t>
  </si>
  <si>
    <t>Дебесский муниципальный район</t>
  </si>
  <si>
    <t>94614000</t>
  </si>
  <si>
    <t>ООО "Атолл"</t>
  </si>
  <si>
    <t>1809006495</t>
  </si>
  <si>
    <t>180901001</t>
  </si>
  <si>
    <t>Завьяловский муниципальный район</t>
  </si>
  <si>
    <t>94616000</t>
  </si>
  <si>
    <t>МУП "Завьяловское"</t>
  </si>
  <si>
    <t>1808208900</t>
  </si>
  <si>
    <t>МУП "Управление ЖКХ, строительства и благоустройства"</t>
  </si>
  <si>
    <t>1808209044</t>
  </si>
  <si>
    <t>ОАО "Ижевская птицефабрика"</t>
  </si>
  <si>
    <t>1808204600</t>
  </si>
  <si>
    <t>ОАО "Тепличный комбинат "Завьяловский"</t>
  </si>
  <si>
    <t>1808400330</t>
  </si>
  <si>
    <t>ООО "Восточный"</t>
  </si>
  <si>
    <t>1841017491</t>
  </si>
  <si>
    <t>184101001</t>
  </si>
  <si>
    <t>ООО "Завьялово-Водоканал"</t>
  </si>
  <si>
    <t>1841010810</t>
  </si>
  <si>
    <t>ООО "КЭП "Ремиком"</t>
  </si>
  <si>
    <t>1808208410</t>
  </si>
  <si>
    <t>ООО "Управление капитального строительства"</t>
  </si>
  <si>
    <t>1841010792</t>
  </si>
  <si>
    <t>ООО "ЭРИК"</t>
  </si>
  <si>
    <t>1808203892</t>
  </si>
  <si>
    <t>Италмасовское</t>
  </si>
  <si>
    <t>94616417</t>
  </si>
  <si>
    <t>Игринский муниципальный район</t>
  </si>
  <si>
    <t>94618000</t>
  </si>
  <si>
    <t>МКП "Служба единого заказчика"</t>
  </si>
  <si>
    <t>1809000704</t>
  </si>
  <si>
    <t>ООО "Игринская энергетическая компания"</t>
  </si>
  <si>
    <t>1809005572</t>
  </si>
  <si>
    <t>Игринское</t>
  </si>
  <si>
    <t>94618415</t>
  </si>
  <si>
    <t>Камбарский муниципальный район</t>
  </si>
  <si>
    <t>94620000</t>
  </si>
  <si>
    <t>МПП ЖКХ города Камбарки</t>
  </si>
  <si>
    <t>1810000498</t>
  </si>
  <si>
    <t>181001001</t>
  </si>
  <si>
    <t>МУП ЖКХ Камбарского района</t>
  </si>
  <si>
    <t>1810003386</t>
  </si>
  <si>
    <t>Муниципальное предприятие Камбарского района "Водоканал"</t>
  </si>
  <si>
    <t>1838008112</t>
  </si>
  <si>
    <t>183801001</t>
  </si>
  <si>
    <t>филиал "Войсковая часть 35776" Федерального бюджетного учреждения - Войсковая часть 70855</t>
  </si>
  <si>
    <t>7724729390</t>
  </si>
  <si>
    <t>Оказание услуг в сфере очистки сточных вод</t>
  </si>
  <si>
    <t>Камбарское</t>
  </si>
  <si>
    <t>94620101</t>
  </si>
  <si>
    <t>Камское</t>
  </si>
  <si>
    <t>94620420</t>
  </si>
  <si>
    <t>Кизнерский муниципальный район</t>
  </si>
  <si>
    <t>94626000</t>
  </si>
  <si>
    <t>Войсковая часть 55498 Министерства обороны РФ</t>
  </si>
  <si>
    <t>1813002084</t>
  </si>
  <si>
    <t>181301001</t>
  </si>
  <si>
    <t>МУП "Водоканал Кизнерского района"</t>
  </si>
  <si>
    <t>1839003501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</si>
  <si>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</si>
  <si>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</si>
  <si>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</si>
  <si>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</si>
  <si>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ООО "Подгорновский ЖКС"</t>
  </si>
  <si>
    <t>1838004598</t>
  </si>
  <si>
    <t>Первомайское МУПП "Коммун-сервис"</t>
  </si>
  <si>
    <t>1814000040</t>
  </si>
  <si>
    <t>181401001</t>
  </si>
  <si>
    <t>Красногорский муниципальный район</t>
  </si>
  <si>
    <t>94630000</t>
  </si>
  <si>
    <t>ООО "Энергия"</t>
  </si>
  <si>
    <t>1809005808</t>
  </si>
  <si>
    <t>Малопургинский муниципальный район</t>
  </si>
  <si>
    <t>94633000</t>
  </si>
  <si>
    <t>Войсковая часть 86696 МО РФ</t>
  </si>
  <si>
    <t>1816001794</t>
  </si>
  <si>
    <t>181601001</t>
  </si>
  <si>
    <t>МУП "Управляющая компания в "ЖКХ"</t>
  </si>
  <si>
    <t>1816005661</t>
  </si>
  <si>
    <t>Малопургинское</t>
  </si>
  <si>
    <t>94633450</t>
  </si>
  <si>
    <t>Можгинский муниципальный район</t>
  </si>
  <si>
    <t>94635000</t>
  </si>
  <si>
    <t>ООО "Коммунально-технический Сервис"</t>
  </si>
  <si>
    <t>1839000902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</si>
  <si>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</si>
  <si>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</si>
  <si>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</si>
  <si>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</si>
  <si>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ФКУ ЛИУ-2 УФСИН России</t>
  </si>
  <si>
    <t>1817004565</t>
  </si>
  <si>
    <t>181701001</t>
  </si>
  <si>
    <t>Сарапульский муниципальный район</t>
  </si>
  <si>
    <t>94637000</t>
  </si>
  <si>
    <t>ООО "ЖКХ Сигаево- Север"</t>
  </si>
  <si>
    <t>1818006773</t>
  </si>
  <si>
    <t>181801001</t>
  </si>
  <si>
    <t>ООО "Сервис"</t>
  </si>
  <si>
    <t>1818006413</t>
  </si>
  <si>
    <t>ООО "Тарасовское"</t>
  </si>
  <si>
    <t>1818006420</t>
  </si>
  <si>
    <t>ООО "Теплокомплекс"</t>
  </si>
  <si>
    <t>1818006646</t>
  </si>
  <si>
    <t>ООО "Теплоцентр"</t>
  </si>
  <si>
    <t>1838002255</t>
  </si>
  <si>
    <t>ООО "Уральское"</t>
  </si>
  <si>
    <t>1818006220</t>
  </si>
  <si>
    <t>Селтинский муниципальный район</t>
  </si>
  <si>
    <t>94639000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</si>
  <si>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</si>
  <si>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</si>
  <si>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</si>
  <si>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</si>
  <si>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</si>
  <si>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94641455</t>
  </si>
  <si>
    <t>ООО "Жилкомснаб"</t>
  </si>
  <si>
    <t>1821008280</t>
  </si>
  <si>
    <t>182001001</t>
  </si>
  <si>
    <t>МУП "ЖКХ "Сюмсинское"</t>
  </si>
  <si>
    <t>1820002991</t>
  </si>
  <si>
    <t>МУП ЖКХ "Орловское"</t>
  </si>
  <si>
    <t>1820003000</t>
  </si>
  <si>
    <t>Увинский муниципальный район</t>
  </si>
  <si>
    <t>94644000</t>
  </si>
  <si>
    <t>МУП ЖКХ "Увинское"</t>
  </si>
  <si>
    <t>1821000108</t>
  </si>
  <si>
    <t>182101001</t>
  </si>
  <si>
    <t>ООО "Санаторий Ува"</t>
  </si>
  <si>
    <t>1821000122</t>
  </si>
  <si>
    <t>ООО "Увадрев - Инжиниринг"</t>
  </si>
  <si>
    <t>1821005811</t>
  </si>
  <si>
    <t>ООО "Увадрев"</t>
  </si>
  <si>
    <t>1821005138</t>
  </si>
  <si>
    <t>ООО "Увинская управляющая компания ЖКХ"</t>
  </si>
  <si>
    <t>1821008869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</si>
  <si>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</si>
  <si>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</si>
  <si>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</si>
  <si>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</si>
  <si>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</si>
  <si>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МУП "Водоканал" МО "Шарканский район"</t>
  </si>
  <si>
    <t>1822004673</t>
  </si>
  <si>
    <t>182201001</t>
  </si>
  <si>
    <t>Юкаменский муниципальный район</t>
  </si>
  <si>
    <t>94648000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</si>
  <si>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</si>
  <si>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</si>
  <si>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</si>
  <si>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</si>
  <si>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БСУ СО УР "Канифольный детский дом  - интернат для умственно отсталых детей"</t>
  </si>
  <si>
    <t>1824002054</t>
  </si>
  <si>
    <t>182401001</t>
  </si>
  <si>
    <t>БУЗ РДС "Селычка" Министерства здравоохранения УР</t>
  </si>
  <si>
    <t>1824001269</t>
  </si>
  <si>
    <t>ЗАО "Чуровской завод силикатных стеновых матариалов</t>
  </si>
  <si>
    <t>1824000385</t>
  </si>
  <si>
    <t>Ярский муниципальный район</t>
  </si>
  <si>
    <t>94652000</t>
  </si>
  <si>
    <t>Ярское</t>
  </si>
  <si>
    <t>94652151</t>
  </si>
  <si>
    <t>5920005217</t>
  </si>
  <si>
    <t>592001001</t>
  </si>
  <si>
    <t>Дата последнего обновления реестра организаций 18.04.2012 11:13:40</t>
  </si>
  <si>
    <t>Алнашское</t>
  </si>
  <si>
    <t>94602420</t>
  </si>
  <si>
    <t>Асановское</t>
  </si>
  <si>
    <t>94602430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</si>
  <si>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</si>
  <si>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</si>
  <si>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</si>
  <si>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</si>
  <si>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</si>
  <si>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</si>
  <si>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</si>
  <si>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</si>
  <si>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</si>
  <si>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</si>
  <si>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</si>
  <si>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</si>
  <si>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</si>
  <si>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</si>
  <si>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</si>
  <si>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</si>
  <si>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</si>
  <si>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</si>
  <si>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</si>
  <si>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</si>
  <si>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</si>
  <si>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</si>
  <si>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</si>
  <si>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</si>
  <si>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</si>
  <si>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</si>
  <si>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</si>
  <si>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</si>
  <si>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</si>
  <si>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</si>
  <si>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</si>
  <si>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</si>
  <si>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</si>
  <si>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</si>
  <si>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</si>
  <si>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</si>
  <si>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</si>
  <si>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</si>
  <si>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</si>
  <si>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</si>
  <si>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</si>
  <si>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</si>
  <si>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</si>
  <si>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</si>
  <si>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</si>
  <si>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</si>
  <si>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</si>
  <si>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</si>
  <si>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</si>
  <si>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</si>
  <si>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</si>
  <si>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</si>
  <si>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</si>
  <si>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</si>
  <si>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</si>
  <si>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94610448</t>
  </si>
  <si>
    <t>Парзинское</t>
  </si>
  <si>
    <t>94610450</t>
  </si>
  <si>
    <t>Штанигуртское</t>
  </si>
  <si>
    <t>94610460</t>
  </si>
  <si>
    <t>94640000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</si>
  <si>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</si>
  <si>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</si>
  <si>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</si>
  <si>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</si>
  <si>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</si>
  <si>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</si>
  <si>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</si>
  <si>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</si>
  <si>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</si>
  <si>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</si>
  <si>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Вараксинское</t>
  </si>
  <si>
    <t>94616407</t>
  </si>
  <si>
    <t>Завьяловское</t>
  </si>
  <si>
    <t>94616415</t>
  </si>
  <si>
    <t>Кияикское</t>
  </si>
  <si>
    <t>94616428</t>
  </si>
  <si>
    <t>94616432</t>
  </si>
  <si>
    <t>Среднепостольское</t>
  </si>
  <si>
    <t>94616445</t>
  </si>
  <si>
    <t>Хохряковское</t>
  </si>
  <si>
    <t>94616447</t>
  </si>
  <si>
    <t>Якшурское</t>
  </si>
  <si>
    <t>94616465</t>
  </si>
  <si>
    <t>Беляевское</t>
  </si>
  <si>
    <t>94618445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</si>
  <si>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</si>
  <si>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</si>
  <si>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</si>
  <si>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</si>
  <si>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</si>
  <si>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</si>
  <si>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</si>
  <si>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</si>
  <si>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</si>
  <si>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</si>
  <si>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Борковское</t>
  </si>
  <si>
    <t>94620408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</si>
  <si>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</si>
  <si>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</si>
  <si>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</si>
  <si>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</si>
  <si>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</si>
  <si>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</si>
  <si>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</si>
  <si>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</si>
  <si>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Кизнерское</t>
  </si>
  <si>
    <t>94626435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</si>
  <si>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</si>
  <si>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</si>
  <si>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</si>
  <si>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</si>
  <si>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</si>
  <si>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</si>
  <si>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</si>
  <si>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</si>
  <si>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</si>
  <si>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</si>
  <si>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</si>
  <si>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</si>
  <si>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</si>
  <si>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</si>
  <si>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</si>
  <si>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</si>
  <si>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</si>
  <si>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</si>
  <si>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</si>
  <si>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</si>
  <si>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</si>
  <si>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</si>
  <si>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</si>
  <si>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</si>
  <si>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</si>
  <si>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</si>
  <si>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</si>
  <si>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</si>
  <si>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</si>
  <si>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</si>
  <si>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</si>
  <si>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</si>
  <si>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</si>
  <si>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</si>
  <si>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</si>
  <si>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</si>
  <si>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</si>
  <si>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</si>
  <si>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</si>
  <si>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</si>
  <si>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</si>
  <si>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</si>
  <si>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</si>
  <si>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</si>
  <si>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</si>
  <si>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</si>
  <si>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</si>
  <si>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</si>
  <si>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</si>
  <si>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</si>
  <si>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</si>
  <si>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Шевыряловское</t>
  </si>
  <si>
    <t>94637455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</si>
  <si>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</si>
  <si>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</si>
  <si>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</si>
  <si>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</si>
  <si>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</si>
  <si>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</si>
  <si>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</si>
  <si>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</si>
  <si>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</si>
  <si>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</si>
  <si>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</si>
  <si>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</si>
  <si>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</si>
  <si>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</si>
  <si>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Сюмсинское</t>
  </si>
  <si>
    <t>94641488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</si>
  <si>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</si>
  <si>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</si>
  <si>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</si>
  <si>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</si>
  <si>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</si>
  <si>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</si>
  <si>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</si>
  <si>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</si>
  <si>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</si>
  <si>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</si>
  <si>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</si>
  <si>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</si>
  <si>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</si>
  <si>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</si>
  <si>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</si>
  <si>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</si>
  <si>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</si>
  <si>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</si>
  <si>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</si>
  <si>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Ляльшурское</t>
  </si>
  <si>
    <t>94646427</t>
  </si>
  <si>
    <t>Шарканское</t>
  </si>
  <si>
    <t>94646460</t>
  </si>
  <si>
    <t>Юкаменское</t>
  </si>
  <si>
    <t>94648477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</si>
  <si>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</si>
  <si>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</si>
  <si>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</si>
  <si>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</si>
  <si>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</si>
  <si>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</si>
  <si>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MO_LIST_31</t>
  </si>
  <si>
    <t>Дата последнего обновления реестра МО 18.04.2012 11:13:43</t>
  </si>
  <si>
    <t>На сайте регулирующего органа</t>
  </si>
  <si>
    <t>Отчетный год</t>
  </si>
  <si>
    <t>Васильевское</t>
  </si>
  <si>
    <t>МУП "Жилкоммунсервис"</t>
  </si>
  <si>
    <t>MO_LIST_28</t>
  </si>
  <si>
    <t>MO_LIST_29</t>
  </si>
  <si>
    <t>MO_LIST_30</t>
  </si>
  <si>
    <t>Петропавловское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</si>
  <si>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</si>
  <si>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</si>
  <si>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Орловское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</si>
  <si>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</si>
  <si>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</si>
  <si>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</si>
  <si>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</si>
  <si>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</si>
  <si>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</si>
  <si>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</si>
  <si>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</si>
  <si>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</si>
  <si>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</si>
  <si>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</si>
  <si>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</si>
  <si>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</si>
  <si>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</si>
  <si>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</si>
  <si>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</si>
  <si>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</si>
  <si>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</si>
  <si>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</si>
  <si>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</si>
  <si>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</si>
  <si>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</si>
  <si>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</si>
  <si>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</si>
  <si>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</si>
  <si>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</si>
  <si>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</si>
  <si>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Октябрьское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</si>
  <si>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</si>
  <si>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</si>
  <si>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</si>
  <si>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</si>
  <si>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</si>
  <si>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</si>
  <si>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</si>
  <si>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</si>
  <si>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</si>
  <si>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</si>
  <si>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</si>
  <si>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</si>
  <si>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</si>
  <si>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</si>
  <si>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</si>
  <si>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</si>
  <si>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</si>
  <si>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</si>
  <si>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</si>
  <si>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</si>
  <si>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</si>
  <si>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</si>
  <si>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</si>
  <si>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</si>
  <si>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</si>
  <si>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</si>
  <si>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</si>
  <si>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</si>
  <si>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</si>
  <si>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</si>
  <si>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</si>
  <si>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</si>
  <si>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</si>
  <si>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</si>
  <si>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</si>
  <si>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</si>
  <si>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</si>
  <si>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</si>
  <si>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</si>
  <si>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</si>
  <si>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</si>
  <si>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</si>
  <si>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</si>
  <si>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</si>
  <si>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</si>
  <si>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</si>
  <si>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</si>
  <si>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</si>
  <si>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</si>
  <si>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</si>
  <si>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</si>
  <si>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</si>
  <si>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</si>
  <si>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</si>
  <si>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</si>
  <si>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</si>
  <si>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</si>
  <si>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</si>
  <si>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</si>
  <si>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</si>
  <si>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</si>
  <si>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</si>
  <si>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</si>
  <si>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</si>
  <si>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</si>
  <si>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</si>
  <si>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</si>
  <si>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</si>
  <si>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</si>
  <si>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</si>
  <si>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</si>
  <si>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</si>
  <si>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</si>
  <si>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</si>
  <si>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</si>
  <si>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</si>
  <si>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</si>
  <si>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</si>
  <si>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</si>
  <si>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</si>
  <si>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</si>
  <si>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</si>
  <si>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</si>
  <si>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</si>
  <si>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</si>
  <si>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</si>
  <si>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</si>
  <si>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</si>
  <si>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</si>
  <si>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</si>
  <si>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</si>
  <si>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</si>
  <si>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</si>
  <si>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</si>
  <si>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</si>
  <si>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</si>
  <si>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</si>
  <si>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</si>
  <si>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</si>
  <si>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</si>
  <si>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</si>
  <si>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</si>
  <si>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</si>
  <si>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</si>
  <si>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</si>
  <si>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</si>
  <si>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</si>
  <si>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</si>
  <si>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</si>
  <si>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</si>
  <si>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</si>
  <si>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</si>
  <si>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</si>
  <si>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</si>
  <si>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</si>
  <si>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</si>
  <si>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</si>
  <si>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</si>
  <si>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</si>
  <si>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</si>
  <si>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</si>
  <si>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</si>
  <si>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</si>
  <si>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</si>
  <si>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</si>
  <si>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</si>
  <si>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</si>
  <si>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</si>
  <si>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</si>
  <si>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</si>
  <si>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</si>
  <si>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</si>
  <si>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</si>
  <si>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</si>
  <si>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</si>
  <si>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</si>
  <si>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</si>
  <si>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</si>
  <si>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</si>
  <si>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</si>
  <si>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</si>
  <si>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</si>
  <si>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</si>
  <si>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</si>
  <si>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</si>
  <si>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</si>
  <si>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</si>
  <si>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</si>
  <si>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</si>
  <si>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</si>
  <si>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</si>
  <si>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</si>
  <si>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</si>
  <si>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</si>
  <si>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</si>
  <si>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</si>
  <si>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</si>
  <si>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</si>
  <si>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</si>
  <si>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</si>
  <si>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</si>
  <si>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</si>
  <si>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</si>
  <si>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</si>
  <si>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</si>
  <si>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</si>
  <si>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</si>
  <si>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</si>
  <si>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</si>
  <si>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</si>
  <si>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</si>
  <si>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</si>
  <si>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</si>
  <si>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</si>
  <si>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</si>
  <si>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</si>
  <si>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</si>
  <si>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</si>
  <si>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</si>
  <si>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</si>
  <si>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</si>
  <si>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</si>
  <si>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</si>
  <si>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</si>
  <si>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</si>
  <si>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</si>
  <si>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</si>
  <si>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</si>
  <si>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</si>
  <si>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</si>
  <si>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</si>
  <si>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</si>
  <si>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</si>
  <si>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</si>
  <si>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</si>
  <si>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</si>
  <si>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</si>
  <si>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</si>
  <si>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</si>
  <si>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</si>
  <si>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</si>
  <si>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</si>
  <si>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</si>
  <si>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</si>
  <si>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</si>
  <si>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</si>
  <si>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</si>
  <si>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</si>
  <si>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</si>
  <si>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</si>
  <si>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</si>
  <si>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</si>
  <si>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</si>
  <si>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</si>
  <si>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</si>
  <si>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</si>
  <si>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</si>
  <si>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</si>
  <si>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</si>
  <si>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</si>
  <si>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</si>
  <si>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</si>
  <si>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</si>
  <si>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</si>
  <si>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</si>
  <si>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</si>
  <si>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</si>
  <si>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</si>
  <si>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</si>
  <si>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</si>
  <si>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</si>
  <si>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</si>
  <si>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</si>
  <si>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</si>
  <si>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</si>
  <si>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</si>
  <si>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</si>
  <si>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</si>
  <si>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</si>
  <si>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</si>
  <si>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</si>
  <si>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</si>
  <si>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</si>
  <si>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</si>
  <si>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</si>
  <si>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</si>
  <si>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</si>
  <si>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</si>
  <si>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</si>
  <si>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</si>
  <si>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</si>
  <si>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</si>
  <si>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</si>
  <si>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</si>
  <si>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</si>
  <si>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</si>
  <si>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</si>
  <si>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</si>
  <si>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</si>
  <si>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</si>
  <si>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</si>
  <si>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</si>
  <si>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</si>
  <si>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</si>
  <si>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</si>
  <si>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</si>
  <si>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</si>
  <si>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</si>
  <si>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</si>
  <si>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</si>
  <si>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</si>
  <si>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</si>
  <si>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</si>
  <si>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</si>
  <si>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</si>
  <si>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</si>
  <si>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ВО инвестиции</t>
  </si>
  <si>
    <t>ВО показатели</t>
  </si>
  <si>
    <t>ВО показатели (2)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</si>
  <si>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</si>
  <si>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</si>
  <si>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</si>
  <si>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</si>
  <si>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</si>
  <si>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</si>
  <si>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</si>
  <si>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</si>
  <si>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</si>
  <si>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</si>
  <si>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</si>
  <si>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</si>
  <si>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</si>
  <si>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</si>
  <si>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</si>
  <si>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</si>
  <si>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</si>
  <si>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</si>
  <si>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</si>
  <si>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</si>
  <si>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</si>
  <si>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</si>
  <si>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</si>
  <si>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</si>
  <si>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</si>
  <si>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</si>
  <si>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</si>
  <si>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</si>
  <si>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</si>
  <si>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</si>
  <si>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</si>
  <si>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</si>
  <si>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</si>
  <si>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</si>
  <si>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</si>
  <si>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</si>
  <si>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</si>
  <si>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</si>
  <si>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</si>
  <si>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</si>
  <si>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</si>
  <si>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</si>
  <si>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</si>
  <si>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</si>
  <si>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</si>
  <si>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</si>
  <si>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</si>
  <si>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</si>
  <si>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</si>
  <si>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</si>
  <si>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</si>
  <si>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</si>
  <si>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</si>
  <si>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</si>
  <si>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</si>
  <si>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</si>
  <si>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</si>
  <si>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</si>
  <si>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</si>
  <si>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</si>
  <si>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</si>
  <si>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</si>
  <si>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</si>
  <si>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</si>
  <si>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</si>
  <si>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</si>
  <si>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</si>
  <si>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</si>
  <si>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</si>
  <si>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</si>
  <si>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</si>
  <si>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</si>
  <si>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</si>
  <si>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</si>
  <si>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</si>
  <si>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</si>
  <si>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</si>
  <si>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</si>
  <si>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</si>
  <si>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</si>
  <si>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</si>
  <si>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</si>
  <si>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</si>
  <si>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</si>
  <si>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</si>
  <si>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</si>
  <si>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</si>
  <si>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</si>
  <si>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</si>
  <si>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</si>
  <si>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</si>
  <si>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</si>
  <si>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</si>
  <si>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</si>
  <si>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</si>
  <si>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</si>
  <si>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</si>
  <si>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</si>
  <si>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</si>
  <si>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</si>
  <si>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</si>
  <si>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</si>
  <si>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</si>
  <si>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</si>
  <si>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</si>
  <si>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</si>
  <si>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</si>
  <si>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</si>
  <si>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</si>
  <si>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</si>
  <si>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</si>
  <si>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</si>
  <si>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</si>
  <si>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</si>
  <si>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</si>
  <si>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</si>
  <si>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</si>
  <si>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</si>
  <si>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</si>
  <si>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</si>
  <si>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</si>
  <si>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</si>
  <si>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</si>
  <si>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</si>
  <si>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</si>
  <si>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</si>
  <si>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</si>
  <si>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</si>
  <si>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</si>
  <si>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</si>
  <si>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</si>
  <si>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</si>
  <si>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</si>
  <si>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</si>
  <si>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</si>
  <si>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</si>
  <si>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</si>
  <si>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</si>
  <si>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</si>
  <si>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</si>
  <si>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</si>
  <si>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</si>
  <si>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</si>
  <si>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</si>
  <si>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</si>
  <si>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</si>
  <si>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</si>
  <si>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</si>
  <si>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</si>
  <si>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</si>
  <si>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</si>
  <si>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</si>
  <si>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Удельное водоотведение, куб.м/чел</t>
  </si>
  <si>
    <t>7.7</t>
  </si>
  <si>
    <t>Количество аварий на 1 км сетей водоотведения, ед.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</si>
  <si>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</si>
  <si>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</si>
  <si>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</si>
  <si>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</si>
  <si>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</si>
  <si>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</si>
  <si>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</si>
  <si>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</si>
  <si>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</si>
  <si>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</si>
  <si>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</si>
  <si>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3.2.1</t>
  </si>
  <si>
    <t>руб.</t>
  </si>
  <si>
    <t>3.2.2</t>
  </si>
  <si>
    <t>тыс. кВт*ч</t>
  </si>
  <si>
    <t>3.3</t>
  </si>
  <si>
    <t>Реагенты</t>
  </si>
  <si>
    <t>3.3.1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</si>
  <si>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</si>
  <si>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</si>
  <si>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</si>
  <si>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</si>
  <si>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</si>
  <si>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</si>
  <si>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</si>
  <si>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</si>
  <si>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</si>
  <si>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</si>
  <si>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</si>
  <si>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</si>
  <si>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</si>
  <si>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</si>
  <si>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</si>
  <si>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</si>
  <si>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</si>
  <si>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</si>
  <si>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3.5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</si>
  <si>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</si>
  <si>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</si>
  <si>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</si>
  <si>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</si>
  <si>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</si>
  <si>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</si>
  <si>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</si>
  <si>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</si>
  <si>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</si>
  <si>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</si>
  <si>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</si>
  <si>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</si>
  <si>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3.10.3</t>
  </si>
  <si>
    <t>3.10.4</t>
  </si>
  <si>
    <t>3.10.5</t>
  </si>
  <si>
    <t>чел</t>
  </si>
  <si>
    <t>3.10.6</t>
  </si>
  <si>
    <t>3.11</t>
  </si>
  <si>
    <t>Добавить запись</t>
  </si>
  <si>
    <t>4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</si>
  <si>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</si>
  <si>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тыс.куб.м</t>
  </si>
  <si>
    <t>8</t>
  </si>
  <si>
    <t>км</t>
  </si>
  <si>
    <t>10</t>
  </si>
  <si>
    <t>11</t>
  </si>
  <si>
    <t>ед.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</si>
  <si>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</si>
  <si>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</si>
  <si>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</si>
  <si>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</si>
  <si>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</si>
  <si>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</si>
  <si>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</si>
  <si>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</si>
  <si>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</si>
  <si>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</si>
  <si>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</si>
  <si>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</si>
  <si>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</si>
  <si>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</si>
  <si>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</si>
  <si>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</si>
  <si>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</si>
  <si>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</si>
  <si>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</si>
  <si>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</si>
  <si>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</si>
  <si>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</si>
  <si>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</si>
  <si>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</si>
  <si>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</si>
  <si>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</si>
  <si>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</si>
  <si>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</si>
  <si>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</si>
  <si>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</si>
  <si>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Количество использованного реагента, в том числе:</t>
  </si>
  <si>
    <t>Себестоимость производимых товаров (оказываемых услуг) по регулируемому виду деятельности (тыс. рублей), включающей: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</si>
  <si>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</si>
  <si>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</si>
  <si>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</si>
  <si>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</si>
  <si>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услуг по перекачке и очистке сточных вод другими организациями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</si>
  <si>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</si>
  <si>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</si>
  <si>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</si>
  <si>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</si>
  <si>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</si>
  <si>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</si>
  <si>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</si>
  <si>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</si>
  <si>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</si>
  <si>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Текущий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</si>
  <si>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</si>
  <si>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</si>
  <si>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</si>
  <si>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</si>
  <si>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</si>
  <si>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</si>
  <si>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</si>
  <si>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</si>
  <si>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</si>
  <si>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</si>
  <si>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</si>
  <si>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</si>
  <si>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</si>
  <si>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</si>
  <si>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</si>
  <si>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</si>
  <si>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</si>
  <si>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</si>
  <si>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</si>
  <si>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</si>
  <si>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</si>
  <si>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</si>
  <si>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</si>
  <si>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</si>
  <si>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</si>
  <si>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</si>
  <si>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</si>
  <si>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</si>
  <si>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</si>
  <si>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</si>
  <si>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</si>
  <si>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</si>
  <si>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</si>
  <si>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</si>
  <si>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</si>
  <si>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</si>
  <si>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</si>
  <si>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</si>
  <si>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</si>
  <si>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</si>
  <si>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</si>
  <si>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</si>
  <si>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</si>
  <si>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</si>
  <si>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</si>
  <si>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№ п.п.</t>
  </si>
  <si>
    <t>НДС</t>
  </si>
  <si>
    <t>Показатели подлежащие раскрытию в сфере водоотведения и (или) очистки сточных вод (2)</t>
  </si>
  <si>
    <t>Алтайский край</t>
  </si>
  <si>
    <t>add_HYPERLINK_SPb_range</t>
  </si>
  <si>
    <t>Наименование организации</t>
  </si>
  <si>
    <t>ИНН организации</t>
  </si>
  <si>
    <t>КПП организации</t>
  </si>
  <si>
    <t>Отчетность представлена без НДС</t>
  </si>
  <si>
    <t>(34141) 3-87-00</t>
  </si>
  <si>
    <t>Лялина Лариса Юрьевна</t>
  </si>
  <si>
    <t>(34141) 3-98-60</t>
  </si>
  <si>
    <t>Николаева Нина Геннадьевна</t>
  </si>
  <si>
    <t>экономист</t>
  </si>
  <si>
    <t>(34141) 6-67-39</t>
  </si>
  <si>
    <t>0</t>
  </si>
  <si>
    <t>Инвестиционной программы на 2012 г. нет</t>
  </si>
  <si>
    <t>Удалить запись</t>
  </si>
  <si>
    <t>шт.</t>
  </si>
  <si>
    <t>Капитальный ремонт не заплпнирован</t>
  </si>
  <si>
    <t>Поверка и ремонт, техослуживание, экспертиза сторонними организациями</t>
  </si>
  <si>
    <t>427630, г.Глазов, ул. Удмуртская, д. 63.</t>
  </si>
  <si>
    <t>office@udmpf.rut</t>
  </si>
  <si>
    <t>ТО и текущий ремонт оборудования</t>
  </si>
  <si>
    <t>Сенников Алексей Викторович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</si>
</sst>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6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6" fillId="0" borderId="1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6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9" applyFont="1" applyFill="1" applyBorder="1" applyAlignment="1" applyProtection="1">
      <alignment horizontal="center" vertical="center"/>
      <protection/>
    </xf>
    <xf numFmtId="0" fontId="0" fillId="0" borderId="0" xfId="543" applyFont="1" applyProtection="1">
      <alignment/>
      <protection/>
    </xf>
    <xf numFmtId="0" fontId="15" fillId="4" borderId="13" xfId="543" applyFont="1" applyFill="1" applyBorder="1" applyAlignment="1" applyProtection="1">
      <alignment horizontal="center"/>
      <protection/>
    </xf>
    <xf numFmtId="0" fontId="0" fillId="0" borderId="0" xfId="543" applyFont="1" applyAlignment="1" applyProtection="1">
      <alignment horizontal="center"/>
      <protection/>
    </xf>
    <xf numFmtId="0" fontId="0" fillId="0" borderId="0" xfId="549" applyFont="1" applyProtection="1">
      <alignment/>
      <protection/>
    </xf>
    <xf numFmtId="0" fontId="0" fillId="0" borderId="0" xfId="549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8" applyNumberFormat="1" applyFont="1" applyFill="1" applyBorder="1" applyAlignment="1" applyProtection="1">
      <alignment horizontal="center" vertical="center" wrapText="1"/>
      <protection/>
    </xf>
    <xf numFmtId="49" fontId="0" fillId="24" borderId="0" xfId="548" applyNumberFormat="1" applyFont="1" applyFill="1" applyBorder="1" applyAlignment="1" applyProtection="1">
      <alignment horizontal="center" vertical="center" wrapText="1"/>
      <protection/>
    </xf>
    <xf numFmtId="49" fontId="0" fillId="0" borderId="0" xfId="543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3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48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8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5" xfId="546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2" applyFont="1" applyProtection="1">
      <alignment vertical="top"/>
      <protection/>
    </xf>
    <xf numFmtId="49" fontId="0" fillId="24" borderId="16" xfId="542" applyFont="1" applyFill="1" applyBorder="1" applyProtection="1">
      <alignment vertical="top"/>
      <protection/>
    </xf>
    <xf numFmtId="49" fontId="0" fillId="24" borderId="0" xfId="542" applyFont="1" applyFill="1" applyBorder="1" applyProtection="1">
      <alignment vertical="top"/>
      <protection/>
    </xf>
    <xf numFmtId="49" fontId="0" fillId="24" borderId="14" xfId="542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3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3" applyFont="1" applyFill="1" applyBorder="1" applyAlignment="1" applyProtection="1">
      <alignment vertical="center" wrapText="1"/>
      <protection/>
    </xf>
    <xf numFmtId="0" fontId="0" fillId="24" borderId="0" xfId="543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3" applyFont="1" applyFill="1" applyBorder="1" applyAlignment="1" applyProtection="1">
      <alignment horizontal="center" vertical="center" wrapText="1"/>
      <protection/>
    </xf>
    <xf numFmtId="0" fontId="0" fillId="0" borderId="0" xfId="543" applyFont="1" applyFill="1" applyBorder="1" applyAlignment="1" applyProtection="1">
      <alignment horizontal="center" vertical="center" wrapText="1"/>
      <protection/>
    </xf>
    <xf numFmtId="0" fontId="15" fillId="24" borderId="36" xfId="543" applyFont="1" applyFill="1" applyBorder="1" applyAlignment="1" applyProtection="1">
      <alignment horizontal="center" vertical="center" wrapText="1"/>
      <protection/>
    </xf>
    <xf numFmtId="14" fontId="20" fillId="0" borderId="0" xfId="548" applyNumberFormat="1" applyFont="1" applyFill="1" applyBorder="1" applyAlignment="1" applyProtection="1">
      <alignment horizontal="center" vertical="center" wrapText="1"/>
      <protection/>
    </xf>
    <xf numFmtId="0" fontId="0" fillId="25" borderId="37" xfId="543" applyFont="1" applyFill="1" applyBorder="1" applyAlignment="1" applyProtection="1">
      <alignment horizontal="center" vertical="center" wrapText="1"/>
      <protection locked="0"/>
    </xf>
    <xf numFmtId="0" fontId="20" fillId="24" borderId="16" xfId="548" applyNumberFormat="1" applyFont="1" applyFill="1" applyBorder="1" applyAlignment="1" applyProtection="1">
      <alignment horizontal="center" vertical="center" wrapText="1"/>
      <protection/>
    </xf>
    <xf numFmtId="0" fontId="2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8" xfId="548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8" applyNumberFormat="1" applyFont="1" applyFill="1" applyBorder="1" applyAlignment="1" applyProtection="1">
      <alignment horizontal="center" vertical="center" wrapText="1"/>
      <protection/>
    </xf>
    <xf numFmtId="14" fontId="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8" xfId="543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3" applyNumberFormat="1" applyFont="1" applyFill="1" applyBorder="1" applyAlignment="1" applyProtection="1">
      <alignment vertical="center" wrapText="1"/>
      <protection/>
    </xf>
    <xf numFmtId="49" fontId="0" fillId="4" borderId="39" xfId="548" applyNumberFormat="1" applyFont="1" applyFill="1" applyBorder="1" applyAlignment="1" applyProtection="1">
      <alignment horizontal="center" vertical="center" wrapText="1"/>
      <protection/>
    </xf>
    <xf numFmtId="49" fontId="0" fillId="4" borderId="34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3" applyFont="1" applyFill="1" applyBorder="1" applyAlignment="1" applyProtection="1">
      <alignment horizontal="center" vertical="center" wrapText="1"/>
      <protection/>
    </xf>
    <xf numFmtId="0" fontId="0" fillId="25" borderId="39" xfId="548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8" applyNumberFormat="1" applyFont="1" applyAlignment="1" applyProtection="1">
      <alignment horizontal="center" vertical="center" wrapText="1"/>
      <protection/>
    </xf>
    <xf numFmtId="49" fontId="20" fillId="0" borderId="0" xfId="548" applyNumberFormat="1" applyFont="1" applyAlignment="1" applyProtection="1">
      <alignment horizontal="center" vertical="center"/>
      <protection/>
    </xf>
    <xf numFmtId="0" fontId="0" fillId="25" borderId="17" xfId="548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4" xfId="543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40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48" applyNumberFormat="1" applyFont="1" applyFill="1" applyBorder="1" applyAlignment="1" applyProtection="1">
      <alignment horizontal="center" vertical="center" wrapText="1"/>
      <protection locked="0"/>
    </xf>
    <xf numFmtId="0" fontId="0" fillId="24" borderId="42" xfId="543" applyFont="1" applyFill="1" applyBorder="1" applyAlignment="1" applyProtection="1">
      <alignment horizontal="center" vertical="center" wrapText="1"/>
      <protection/>
    </xf>
    <xf numFmtId="49" fontId="20" fillId="0" borderId="0" xfId="548" applyNumberFormat="1" applyFont="1" applyFill="1" applyBorder="1" applyAlignment="1" applyProtection="1">
      <alignment horizontal="left" vertical="center" wrapText="1"/>
      <protection/>
    </xf>
    <xf numFmtId="49" fontId="0" fillId="24" borderId="23" xfId="548" applyNumberFormat="1" applyFont="1" applyFill="1" applyBorder="1" applyAlignment="1" applyProtection="1">
      <alignment horizontal="center" vertical="center" wrapText="1"/>
      <protection/>
    </xf>
    <xf numFmtId="0" fontId="0" fillId="24" borderId="27" xfId="543" applyFont="1" applyFill="1" applyBorder="1" applyAlignment="1" applyProtection="1">
      <alignment vertical="center" wrapText="1"/>
      <protection/>
    </xf>
    <xf numFmtId="0" fontId="0" fillId="24" borderId="28" xfId="543" applyFont="1" applyFill="1" applyBorder="1" applyAlignment="1" applyProtection="1">
      <alignment vertical="center" wrapText="1"/>
      <protection/>
    </xf>
    <xf numFmtId="0" fontId="0" fillId="24" borderId="28" xfId="543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8" applyNumberFormat="1" applyFont="1" applyFill="1" applyBorder="1" applyAlignment="1" applyProtection="1">
      <alignment horizontal="center" vertical="center" wrapText="1"/>
      <protection/>
    </xf>
    <xf numFmtId="0" fontId="15" fillId="24" borderId="43" xfId="548" applyNumberFormat="1" applyFont="1" applyFill="1" applyBorder="1" applyAlignment="1" applyProtection="1">
      <alignment horizontal="center" vertical="center" wrapText="1"/>
      <protection/>
    </xf>
    <xf numFmtId="0" fontId="15" fillId="24" borderId="15" xfId="548" applyNumberFormat="1" applyFont="1" applyFill="1" applyBorder="1" applyAlignment="1" applyProtection="1">
      <alignment horizontal="center" vertical="center" wrapText="1"/>
      <protection/>
    </xf>
    <xf numFmtId="0" fontId="15" fillId="24" borderId="22" xfId="548" applyNumberFormat="1" applyFont="1" applyFill="1" applyBorder="1" applyAlignment="1" applyProtection="1">
      <alignment horizontal="center" vertical="center" wrapText="1"/>
      <protection/>
    </xf>
    <xf numFmtId="49" fontId="15" fillId="24" borderId="15" xfId="548" applyNumberFormat="1" applyFont="1" applyFill="1" applyBorder="1" applyAlignment="1" applyProtection="1">
      <alignment horizontal="center" vertical="center" wrapText="1"/>
      <protection/>
    </xf>
    <xf numFmtId="0" fontId="0" fillId="24" borderId="13" xfId="543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5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5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5" xfId="545" applyFont="1" applyFill="1" applyBorder="1" applyAlignment="1" applyProtection="1">
      <alignment horizont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23" fillId="24" borderId="44" xfId="375" applyFont="1" applyFill="1" applyBorder="1" applyAlignment="1" applyProtection="1">
      <alignment horizontal="center" vertical="center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23" fillId="27" borderId="35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0" borderId="46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5" xfId="534" applyFont="1" applyBorder="1" applyAlignment="1" applyProtection="1">
      <alignment vertical="center" wrapText="1"/>
      <protection/>
    </xf>
    <xf numFmtId="0" fontId="0" fillId="0" borderId="42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534" applyFont="1" applyBorder="1" applyAlignment="1" applyProtection="1">
      <alignment vertical="center" wrapText="1"/>
      <protection/>
    </xf>
    <xf numFmtId="0" fontId="0" fillId="0" borderId="51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41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2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5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3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51" xfId="0" applyNumberFormat="1" applyFont="1" applyFill="1" applyBorder="1" applyAlignment="1" applyProtection="1">
      <alignment horizontal="center" vertical="center" wrapText="1"/>
      <protection/>
    </xf>
    <xf numFmtId="49" fontId="0" fillId="24" borderId="52" xfId="0" applyNumberFormat="1" applyFont="1" applyFill="1" applyBorder="1" applyAlignment="1" applyProtection="1">
      <alignment horizontal="left" vertical="center" inden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0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63" fillId="24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34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5" xfId="545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41" xfId="545" applyFont="1" applyFill="1" applyBorder="1" applyAlignment="1" applyProtection="1">
      <alignment horizontal="center"/>
      <protection/>
    </xf>
    <xf numFmtId="0" fontId="23" fillId="27" borderId="55" xfId="375" applyFont="1" applyFill="1" applyBorder="1" applyAlignment="1" applyProtection="1">
      <alignment vertical="center"/>
      <protection/>
    </xf>
    <xf numFmtId="0" fontId="18" fillId="27" borderId="55" xfId="545" applyFont="1" applyFill="1" applyBorder="1" applyProtection="1">
      <alignment/>
      <protection/>
    </xf>
    <xf numFmtId="0" fontId="18" fillId="27" borderId="56" xfId="545" applyFont="1" applyFill="1" applyBorder="1" applyAlignment="1" applyProtection="1">
      <alignment horizontal="center"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54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7" xfId="0" applyNumberFormat="1" applyFont="1" applyFill="1" applyBorder="1" applyAlignment="1" applyProtection="1">
      <alignment horizontal="center" wrapText="1"/>
      <protection/>
    </xf>
    <xf numFmtId="0" fontId="23" fillId="27" borderId="55" xfId="377" applyFont="1" applyFill="1" applyBorder="1" applyAlignment="1" applyProtection="1">
      <alignment horizontal="left" vertical="center" wrapText="1" indent="1"/>
      <protection/>
    </xf>
    <xf numFmtId="0" fontId="0" fillId="27" borderId="56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9" xfId="531" applyFont="1" applyFill="1" applyBorder="1" applyAlignment="1" applyProtection="1">
      <alignment horizontal="center" vertical="center"/>
      <protection/>
    </xf>
    <xf numFmtId="49" fontId="15" fillId="24" borderId="38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4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0" fillId="0" borderId="0" xfId="541" applyFont="1" applyAlignment="1" applyProtection="1">
      <alignment wrapText="1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7" borderId="59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0" fontId="15" fillId="2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60" xfId="543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4" xfId="0" applyNumberFormat="1" applyFont="1" applyFill="1" applyBorder="1" applyAlignment="1" applyProtection="1">
      <alignment vertical="center" wrapText="1"/>
      <protection/>
    </xf>
    <xf numFmtId="0" fontId="18" fillId="27" borderId="31" xfId="545" applyFont="1" applyFill="1" applyBorder="1" applyAlignment="1" applyProtection="1">
      <alignment horizontal="left" vertical="center"/>
      <protection/>
    </xf>
    <xf numFmtId="0" fontId="18" fillId="27" borderId="57" xfId="545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4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0" fontId="0" fillId="7" borderId="21" xfId="547" applyFont="1" applyFill="1" applyBorder="1" applyAlignment="1" applyProtection="1">
      <alignment horizontal="center" vertical="center"/>
      <protection/>
    </xf>
    <xf numFmtId="0" fontId="0" fillId="7" borderId="13" xfId="547" applyNumberFormat="1" applyFont="1" applyFill="1" applyBorder="1" applyAlignment="1" applyProtection="1">
      <alignment horizontal="left" vertical="center" wrapText="1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4" xfId="0" applyNumberFormat="1" applyFont="1" applyFill="1" applyBorder="1" applyAlignment="1" applyProtection="1">
      <alignment vertical="center" wrapText="1"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Font="1" applyAlignment="1" applyProtection="1">
      <alignment horizontal="center" vertical="center" wrapText="1"/>
      <protection/>
    </xf>
    <xf numFmtId="49" fontId="0" fillId="22" borderId="39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0" fontId="23" fillId="24" borderId="16" xfId="375" applyNumberFormat="1" applyFont="1" applyFill="1" applyBorder="1" applyAlignment="1" applyProtection="1">
      <alignment horizontal="center" vertical="center" wrapText="1"/>
      <protection/>
    </xf>
    <xf numFmtId="0" fontId="0" fillId="4" borderId="62" xfId="548" applyNumberFormat="1" applyFont="1" applyFill="1" applyBorder="1" applyAlignment="1" applyProtection="1">
      <alignment horizontal="center" vertical="center" wrapText="1"/>
      <protection/>
    </xf>
    <xf numFmtId="0" fontId="0" fillId="24" borderId="63" xfId="548" applyNumberFormat="1" applyFont="1" applyFill="1" applyBorder="1" applyAlignment="1" applyProtection="1">
      <alignment horizontal="center" vertical="center" wrapText="1"/>
      <protection/>
    </xf>
    <xf numFmtId="0" fontId="0" fillId="24" borderId="62" xfId="548" applyNumberFormat="1" applyFont="1" applyFill="1" applyBorder="1" applyAlignment="1" applyProtection="1">
      <alignment horizontal="center" vertical="center" wrapText="1"/>
      <protection/>
    </xf>
    <xf numFmtId="0" fontId="0" fillId="25" borderId="63" xfId="543" applyFont="1" applyFill="1" applyBorder="1" applyAlignment="1" applyProtection="1">
      <alignment horizontal="center" vertical="center" wrapText="1"/>
      <protection locked="0"/>
    </xf>
    <xf numFmtId="0" fontId="0" fillId="25" borderId="62" xfId="543" applyFont="1" applyFill="1" applyBorder="1" applyAlignment="1" applyProtection="1">
      <alignment horizontal="center" vertical="center" wrapText="1"/>
      <protection locked="0"/>
    </xf>
    <xf numFmtId="0" fontId="15" fillId="24" borderId="19" xfId="543" applyFont="1" applyFill="1" applyBorder="1" applyAlignment="1" applyProtection="1">
      <alignment horizontal="right" vertical="center" wrapText="1"/>
      <protection/>
    </xf>
    <xf numFmtId="49" fontId="0" fillId="22" borderId="35" xfId="540" applyFont="1" applyFill="1" applyBorder="1" applyAlignment="1" applyProtection="1">
      <alignment horizontal="left" vertical="center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15" fillId="22" borderId="35" xfId="540" applyFont="1" applyFill="1" applyBorder="1" applyAlignment="1" applyProtection="1">
      <alignment horizontal="left" vertical="center"/>
      <protection locked="0"/>
    </xf>
    <xf numFmtId="0" fontId="0" fillId="4" borderId="63" xfId="548" applyNumberFormat="1" applyFont="1" applyFill="1" applyBorder="1" applyAlignment="1" applyProtection="1">
      <alignment horizontal="center" vertical="center" wrapText="1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0" fontId="59" fillId="24" borderId="19" xfId="546" applyNumberFormat="1" applyFont="1" applyFill="1" applyBorder="1" applyAlignment="1" applyProtection="1">
      <alignment horizontal="center" vertical="center" wrapText="1"/>
      <protection/>
    </xf>
    <xf numFmtId="0" fontId="59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5" xfId="536" applyFont="1" applyFill="1" applyBorder="1" applyAlignment="1" applyProtection="1">
      <alignment horizontal="center" vertical="center"/>
      <protection/>
    </xf>
    <xf numFmtId="49" fontId="15" fillId="7" borderId="42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2" borderId="35" xfId="540" applyFont="1" applyFill="1" applyBorder="1" applyAlignment="1" applyProtection="1">
      <alignment horizontal="left" vertical="center" wrapText="1"/>
      <protection locked="0"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0" fontId="15" fillId="7" borderId="43" xfId="543" applyFont="1" applyFill="1" applyBorder="1" applyAlignment="1" applyProtection="1">
      <alignment horizontal="center" vertical="center" wrapText="1"/>
      <protection/>
    </xf>
    <xf numFmtId="0" fontId="15" fillId="7" borderId="64" xfId="543" applyFont="1" applyFill="1" applyBorder="1" applyAlignment="1" applyProtection="1">
      <alignment horizontal="center" vertical="center" wrapText="1"/>
      <protection/>
    </xf>
    <xf numFmtId="0" fontId="15" fillId="7" borderId="62" xfId="543" applyFont="1" applyFill="1" applyBorder="1" applyAlignment="1" applyProtection="1">
      <alignment horizontal="center" vertical="center" wrapText="1"/>
      <protection/>
    </xf>
    <xf numFmtId="0" fontId="15" fillId="24" borderId="15" xfId="543" applyFont="1" applyFill="1" applyBorder="1" applyAlignment="1" applyProtection="1">
      <alignment horizontal="center" vertical="center" wrapText="1"/>
      <protection/>
    </xf>
    <xf numFmtId="0" fontId="15" fillId="24" borderId="39" xfId="543" applyFont="1" applyFill="1" applyBorder="1" applyAlignment="1" applyProtection="1">
      <alignment horizontal="center" vertical="center" wrapText="1"/>
      <protection/>
    </xf>
    <xf numFmtId="0" fontId="15" fillId="4" borderId="22" xfId="543" applyFont="1" applyFill="1" applyBorder="1" applyAlignment="1" applyProtection="1">
      <alignment horizontal="center" vertical="center" wrapText="1"/>
      <protection/>
    </xf>
    <xf numFmtId="0" fontId="15" fillId="4" borderId="34" xfId="543" applyFont="1" applyFill="1" applyBorder="1" applyAlignment="1" applyProtection="1">
      <alignment horizontal="center" vertical="center" wrapText="1"/>
      <protection/>
    </xf>
    <xf numFmtId="49" fontId="15" fillId="24" borderId="21" xfId="548" applyNumberFormat="1" applyFont="1" applyFill="1" applyBorder="1" applyAlignment="1" applyProtection="1">
      <alignment horizontal="center" vertical="center" wrapText="1"/>
      <protection/>
    </xf>
    <xf numFmtId="49" fontId="15" fillId="24" borderId="22" xfId="548" applyNumberFormat="1" applyFont="1" applyFill="1" applyBorder="1" applyAlignment="1" applyProtection="1">
      <alignment horizontal="center" vertical="center" wrapText="1"/>
      <protection/>
    </xf>
    <xf numFmtId="0" fontId="15" fillId="24" borderId="21" xfId="543" applyFont="1" applyFill="1" applyBorder="1" applyAlignment="1" applyProtection="1">
      <alignment horizontal="center" vertical="center" wrapText="1"/>
      <protection/>
    </xf>
    <xf numFmtId="0" fontId="15" fillId="24" borderId="22" xfId="543" applyFont="1" applyFill="1" applyBorder="1" applyAlignment="1" applyProtection="1">
      <alignment horizontal="center" vertical="center" wrapText="1"/>
      <protection/>
    </xf>
    <xf numFmtId="0" fontId="15" fillId="24" borderId="65" xfId="543" applyFont="1" applyFill="1" applyBorder="1" applyAlignment="1" applyProtection="1">
      <alignment horizontal="center" vertical="center" wrapText="1"/>
      <protection/>
    </xf>
    <xf numFmtId="0" fontId="15" fillId="24" borderId="66" xfId="543" applyFont="1" applyFill="1" applyBorder="1" applyAlignment="1" applyProtection="1">
      <alignment horizontal="center" vertical="center" wrapText="1"/>
      <protection/>
    </xf>
    <xf numFmtId="0" fontId="15" fillId="24" borderId="31" xfId="543" applyFont="1" applyFill="1" applyBorder="1" applyAlignment="1" applyProtection="1">
      <alignment horizontal="center" vertical="center" wrapText="1"/>
      <protection/>
    </xf>
    <xf numFmtId="0" fontId="15" fillId="24" borderId="42" xfId="543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15" fillId="24" borderId="54" xfId="0" applyNumberFormat="1" applyFont="1" applyFill="1" applyBorder="1" applyAlignment="1" applyProtection="1">
      <alignment vertical="center" wrapTex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3" fillId="28" borderId="67" xfId="375" applyFont="1" applyFill="1" applyBorder="1" applyAlignment="1" applyProtection="1">
      <alignment horizontal="center" vertical="center" wrapText="1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0" fillId="7" borderId="53" xfId="0" applyNumberFormat="1" applyFont="1" applyFill="1" applyBorder="1" applyAlignment="1" applyProtection="1">
      <alignment horizontal="center" vertical="center" wrapText="1"/>
      <protection/>
    </xf>
    <xf numFmtId="0" fontId="0" fillId="7" borderId="44" xfId="0" applyNumberFormat="1" applyFont="1" applyFill="1" applyBorder="1" applyAlignment="1" applyProtection="1">
      <alignment horizontal="center" vertical="center" wrapText="1"/>
      <protection/>
    </xf>
    <xf numFmtId="0" fontId="0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8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3" xfId="0" applyNumberFormat="1" applyFont="1" applyFill="1" applyBorder="1" applyAlignment="1" applyProtection="1">
      <alignment horizontal="center" vertical="center"/>
      <protection/>
    </xf>
    <xf numFmtId="0" fontId="0" fillId="7" borderId="44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9" xfId="537" applyNumberFormat="1" applyFont="1" applyFill="1" applyBorder="1" applyAlignment="1" applyProtection="1">
      <alignment horizontal="center" vertical="center" wrapText="1"/>
      <protection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5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41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8" xfId="537" applyNumberFormat="1" applyFont="1" applyFill="1" applyBorder="1" applyAlignment="1" applyProtection="1">
      <alignment horizontal="center" vertical="center" wrapText="1"/>
      <protection/>
    </xf>
    <xf numFmtId="49" fontId="18" fillId="4" borderId="5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5" xfId="537" applyNumberFormat="1" applyFont="1" applyBorder="1" applyAlignment="1" applyProtection="1">
      <alignment horizontal="center" vertical="center" wrapText="1"/>
      <protection/>
    </xf>
    <xf numFmtId="49" fontId="18" fillId="0" borderId="41" xfId="537" applyNumberFormat="1" applyFont="1" applyBorder="1" applyAlignment="1" applyProtection="1">
      <alignment horizontal="center" vertical="center" wrapText="1"/>
      <protection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1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9" xfId="537" applyNumberFormat="1" applyFont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9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5" xfId="537" applyNumberFormat="1" applyFont="1" applyFill="1" applyBorder="1" applyAlignment="1" applyProtection="1">
      <alignment horizontal="center" vertical="center" wrapText="1"/>
      <protection/>
    </xf>
    <xf numFmtId="49" fontId="15" fillId="7" borderId="42" xfId="537" applyNumberFormat="1" applyFont="1" applyFill="1" applyBorder="1" applyAlignment="1" applyProtection="1">
      <alignment horizontal="center" vertical="center" wrapText="1"/>
      <protection/>
    </xf>
  </cellXfs>
  <cellStyles count="66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й заголовок" xfId="457"/>
    <cellStyle name="Мой заголовок листа" xfId="458"/>
    <cellStyle name="Мои наименования показателей" xfId="459"/>
    <cellStyle name="Мои наименования показателей 2" xfId="460"/>
    <cellStyle name="Мои наименования показателей 2 2" xfId="461"/>
    <cellStyle name="Мои наименования показателей 2 3" xfId="462"/>
    <cellStyle name="Мои наименования показателей 2 4" xfId="463"/>
    <cellStyle name="Мои наименования показателей 2 5" xfId="464"/>
    <cellStyle name="Мои наименования показателей 2 6" xfId="465"/>
    <cellStyle name="Мои наименования показателей 2 7" xfId="466"/>
    <cellStyle name="Мои наименования показателей 2 8" xfId="467"/>
    <cellStyle name="Мои наименования показателей 3" xfId="468"/>
    <cellStyle name="Мои наименования показателей 3 2" xfId="469"/>
    <cellStyle name="Мои наименования показателей 3 3" xfId="470"/>
    <cellStyle name="Мои наименования показателей 3 4" xfId="471"/>
    <cellStyle name="Мои наименования показателей 3 5" xfId="472"/>
    <cellStyle name="Мои наименования показателей 3 6" xfId="473"/>
    <cellStyle name="Мои наименования показателей 3 7" xfId="474"/>
    <cellStyle name="Мои наименования показателей 3 8" xfId="475"/>
    <cellStyle name="Мои наименования показателей 4" xfId="476"/>
    <cellStyle name="Мои наименования показателей 4 2" xfId="477"/>
    <cellStyle name="Мои наименования показателей 4 3" xfId="478"/>
    <cellStyle name="Мои наименования показателей 4 4" xfId="479"/>
    <cellStyle name="Мои наименования показателей 4 5" xfId="480"/>
    <cellStyle name="Мои наименования показателей 4 6" xfId="481"/>
    <cellStyle name="Мои наименования показателей 4 7" xfId="482"/>
    <cellStyle name="Мои наименования показателей 4 8" xfId="483"/>
    <cellStyle name="Мои наименования показателей 5" xfId="484"/>
    <cellStyle name="Мои наименования показателей 5 2" xfId="485"/>
    <cellStyle name="Мои наименования показателей 5 3" xfId="486"/>
    <cellStyle name="Мои наименования показателей 5 4" xfId="487"/>
    <cellStyle name="Мои наименования показателей 5 5" xfId="488"/>
    <cellStyle name="Мои наименования показателей 5 6" xfId="489"/>
    <cellStyle name="Мои наименования показателей 5 7" xfId="490"/>
    <cellStyle name="Мои наименования показателей 5 8" xfId="491"/>
    <cellStyle name="Мои наименования показателей 6" xfId="492"/>
    <cellStyle name="Мои наименования показателей 7" xfId="493"/>
    <cellStyle name="Мои наименования показателей 8" xfId="494"/>
    <cellStyle name="Мои наименования показателей_BALANCE.TBO.1.71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reest_org" xfId="541"/>
    <cellStyle name="Обычный_TR.TARIFF.AUTO.P.M.2.16" xfId="542"/>
    <cellStyle name="Обычный_ЖКУ_проект3" xfId="543"/>
    <cellStyle name="Обычный_Книга2" xfId="544"/>
    <cellStyle name="Обычный_Котёл Сбыты" xfId="545"/>
    <cellStyle name="Обычный_Мониторинг инвестиций" xfId="546"/>
    <cellStyle name="Обычный_Список листов" xfId="547"/>
    <cellStyle name="Обычный_форма 1 водопровод для орг" xfId="548"/>
    <cellStyle name="Обычный_Форма 22 ЖКХ" xfId="549"/>
    <cellStyle name="Followed Hyperlink" xfId="550"/>
    <cellStyle name="Плохой" xfId="551"/>
    <cellStyle name="Плохой 2" xfId="552"/>
    <cellStyle name="Плохой 3" xfId="553"/>
    <cellStyle name="Плохой 4" xfId="554"/>
    <cellStyle name="Плохой 5" xfId="555"/>
    <cellStyle name="Плохой 6" xfId="556"/>
    <cellStyle name="Плохой 7" xfId="557"/>
    <cellStyle name="Плохой 8" xfId="558"/>
    <cellStyle name="Плохой 9" xfId="559"/>
    <cellStyle name="Поле ввода" xfId="560"/>
    <cellStyle name="Пояснение" xfId="561"/>
    <cellStyle name="Пояснение 2" xfId="562"/>
    <cellStyle name="Пояснение 3" xfId="563"/>
    <cellStyle name="Пояснение 4" xfId="564"/>
    <cellStyle name="Пояснение 5" xfId="565"/>
    <cellStyle name="Пояснение 6" xfId="566"/>
    <cellStyle name="Пояснение 7" xfId="567"/>
    <cellStyle name="Пояснение 8" xfId="568"/>
    <cellStyle name="Пояснение 9" xfId="569"/>
    <cellStyle name="Примечание" xfId="570"/>
    <cellStyle name="Примечание 10" xfId="571"/>
    <cellStyle name="Примечание 11" xfId="572"/>
    <cellStyle name="Примечание 12" xfId="573"/>
    <cellStyle name="Примечание 2" xfId="574"/>
    <cellStyle name="Примечание 2 2" xfId="575"/>
    <cellStyle name="Примечание 2 3" xfId="576"/>
    <cellStyle name="Примечание 2 4" xfId="577"/>
    <cellStyle name="Примечание 2 5" xfId="578"/>
    <cellStyle name="Примечание 2 6" xfId="579"/>
    <cellStyle name="Примечание 2 7" xfId="580"/>
    <cellStyle name="Примечание 2 8" xfId="581"/>
    <cellStyle name="Примечание 3" xfId="582"/>
    <cellStyle name="Примечание 3 2" xfId="583"/>
    <cellStyle name="Примечание 3 3" xfId="584"/>
    <cellStyle name="Примечание 3 4" xfId="585"/>
    <cellStyle name="Примечание 3 5" xfId="586"/>
    <cellStyle name="Примечание 3 6" xfId="587"/>
    <cellStyle name="Примечание 3 7" xfId="588"/>
    <cellStyle name="Примечание 3 8" xfId="589"/>
    <cellStyle name="Примечание 4" xfId="590"/>
    <cellStyle name="Примечание 4 2" xfId="591"/>
    <cellStyle name="Примечание 4 3" xfId="592"/>
    <cellStyle name="Примечание 4 4" xfId="593"/>
    <cellStyle name="Примечание 4 5" xfId="594"/>
    <cellStyle name="Примечание 4 6" xfId="595"/>
    <cellStyle name="Примечание 4 7" xfId="596"/>
    <cellStyle name="Примечание 4 8" xfId="597"/>
    <cellStyle name="Примечание 5" xfId="598"/>
    <cellStyle name="Примечание 5 2" xfId="599"/>
    <cellStyle name="Примечание 5 3" xfId="600"/>
    <cellStyle name="Примечание 5 4" xfId="601"/>
    <cellStyle name="Примечание 5 5" xfId="602"/>
    <cellStyle name="Примечание 5 6" xfId="603"/>
    <cellStyle name="Примечание 5 7" xfId="604"/>
    <cellStyle name="Примечание 5 8" xfId="605"/>
    <cellStyle name="Примечание 6" xfId="606"/>
    <cellStyle name="Примечание 7" xfId="607"/>
    <cellStyle name="Примечание 8" xfId="608"/>
    <cellStyle name="Примечание 9" xfId="609"/>
    <cellStyle name="Percent" xfId="610"/>
    <cellStyle name="Процентный 2" xfId="611"/>
    <cellStyle name="Процентный 3" xfId="612"/>
    <cellStyle name="Процентный 4" xfId="613"/>
    <cellStyle name="Связанная ячейка" xfId="614"/>
    <cellStyle name="Связанная ячейка 2" xfId="615"/>
    <cellStyle name="Связанная ячейка 3" xfId="616"/>
    <cellStyle name="Связанная ячейка 4" xfId="617"/>
    <cellStyle name="Связанная ячейка 5" xfId="618"/>
    <cellStyle name="Связанная ячейка 6" xfId="619"/>
    <cellStyle name="Связанная ячейка 7" xfId="620"/>
    <cellStyle name="Связанная ячейка 8" xfId="621"/>
    <cellStyle name="Связанная ячейка 9" xfId="622"/>
    <cellStyle name="Стиль 1" xfId="623"/>
    <cellStyle name="ТЕКСТ" xfId="624"/>
    <cellStyle name="ТЕКСТ 2" xfId="625"/>
    <cellStyle name="ТЕКСТ 3" xfId="626"/>
    <cellStyle name="ТЕКСТ 4" xfId="627"/>
    <cellStyle name="ТЕКСТ 5" xfId="628"/>
    <cellStyle name="ТЕКСТ 6" xfId="629"/>
    <cellStyle name="ТЕКСТ 7" xfId="630"/>
    <cellStyle name="ТЕКСТ 8" xfId="631"/>
    <cellStyle name="Текст предупреждения" xfId="632"/>
    <cellStyle name="Текст предупреждения 2" xfId="633"/>
    <cellStyle name="Текст предупреждения 3" xfId="634"/>
    <cellStyle name="Текст предупреждения 4" xfId="635"/>
    <cellStyle name="Текст предупреждения 5" xfId="636"/>
    <cellStyle name="Текст предупреждения 6" xfId="637"/>
    <cellStyle name="Текст предупреждения 7" xfId="638"/>
    <cellStyle name="Текст предупреждения 8" xfId="639"/>
    <cellStyle name="Текст предупреждения 9" xfId="640"/>
    <cellStyle name="Текстовый" xfId="641"/>
    <cellStyle name="Текстовый 2" xfId="642"/>
    <cellStyle name="Текстовый 3" xfId="643"/>
    <cellStyle name="Текстовый 4" xfId="644"/>
    <cellStyle name="Текстовый 5" xfId="645"/>
    <cellStyle name="Текстовый 6" xfId="646"/>
    <cellStyle name="Текстовый 7" xfId="647"/>
    <cellStyle name="Текстовый 8" xfId="648"/>
    <cellStyle name="Текстовый_JKH.OPEN.INFO.PRICE.VO_v4.0(10.02.11)" xfId="649"/>
    <cellStyle name="Тысячи [0]_3Com" xfId="650"/>
    <cellStyle name="Тысячи_3Com" xfId="651"/>
    <cellStyle name="ФИКСИРОВАННЫЙ" xfId="652"/>
    <cellStyle name="ФИКСИРОВАННЫЙ 2" xfId="653"/>
    <cellStyle name="ФИКСИРОВАННЫЙ 3" xfId="654"/>
    <cellStyle name="ФИКСИРОВАННЫЙ 4" xfId="655"/>
    <cellStyle name="ФИКСИРОВАННЫЙ 5" xfId="656"/>
    <cellStyle name="ФИКСИРОВАННЫЙ 6" xfId="657"/>
    <cellStyle name="ФИКСИРОВАННЫЙ 7" xfId="658"/>
    <cellStyle name="ФИКСИРОВАННЫЙ 8" xfId="659"/>
    <cellStyle name="Comma" xfId="660"/>
    <cellStyle name="Comma [0]" xfId="661"/>
    <cellStyle name="Финансовый 2" xfId="662"/>
    <cellStyle name="Формула" xfId="663"/>
    <cellStyle name="ФормулаВБ" xfId="664"/>
    <cellStyle name="ФормулаНаКонтроль" xfId="665"/>
    <cellStyle name="Хороший" xfId="666"/>
    <cellStyle name="Хороший 2" xfId="667"/>
    <cellStyle name="Хороший 3" xfId="668"/>
    <cellStyle name="Хороший 4" xfId="669"/>
    <cellStyle name="Хороший 5" xfId="670"/>
    <cellStyle name="Хороший 6" xfId="671"/>
    <cellStyle name="Хороший 7" xfId="672"/>
    <cellStyle name="Хороший 8" xfId="673"/>
    <cellStyle name="Хороший 9" xfId="674"/>
    <cellStyle name="Џђћ–…ќ’ќ›‰" xfId="6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200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C6" sqref="C6:H6"/>
    </sheetView>
  </sheetViews>
  <sheetFormatPr defaultColWidth="9.140625" defaultRowHeight="11.25"/>
  <cols>
    <col min="1" max="2" width="2.7109375" style="109" customWidth="1"/>
    <col min="3" max="15" width="9.140625" style="109" customWidth="1"/>
    <col min="16" max="16" width="9.00390625" style="109" customWidth="1"/>
    <col min="17" max="18" width="2.7109375" style="109" customWidth="1"/>
    <col min="19" max="16384" width="9.140625" style="109" customWidth="1"/>
  </cols>
  <sheetData>
    <row r="1" spans="14:15" ht="11.25">
      <c r="N1" s="110"/>
      <c r="O1" s="110"/>
    </row>
    <row r="2" spans="2:17" ht="12.75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  <c r="P2" s="384" t="str">
        <f>"Версия "&amp;GetVersion()</f>
        <v>Версия 4.0</v>
      </c>
      <c r="Q2" s="385"/>
    </row>
    <row r="3" spans="2:17" ht="30.75" customHeight="1">
      <c r="B3" s="114"/>
      <c r="C3" s="386" t="s">
        <v>626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8"/>
      <c r="Q3" s="115"/>
    </row>
    <row r="4" spans="2:17" ht="12.75"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117"/>
      <c r="P4" s="117"/>
      <c r="Q4" s="115"/>
    </row>
    <row r="5" spans="2:17" ht="15" customHeight="1">
      <c r="B5" s="114"/>
      <c r="C5" s="389" t="s">
        <v>831</v>
      </c>
      <c r="D5" s="389"/>
      <c r="E5" s="389"/>
      <c r="F5" s="389"/>
      <c r="G5" s="389"/>
      <c r="H5" s="389"/>
      <c r="I5" s="116"/>
      <c r="J5" s="116"/>
      <c r="K5" s="116"/>
      <c r="L5" s="116"/>
      <c r="M5" s="116"/>
      <c r="N5" s="117"/>
      <c r="O5" s="117"/>
      <c r="P5" s="193"/>
      <c r="Q5" s="118"/>
    </row>
    <row r="6" spans="2:17" ht="27" customHeight="1">
      <c r="B6" s="114"/>
      <c r="C6" s="390" t="s">
        <v>942</v>
      </c>
      <c r="D6" s="390"/>
      <c r="E6" s="390"/>
      <c r="F6" s="390"/>
      <c r="G6" s="390"/>
      <c r="H6" s="390"/>
      <c r="I6" s="116"/>
      <c r="J6" s="116"/>
      <c r="K6" s="116"/>
      <c r="L6" s="116"/>
      <c r="M6" s="193"/>
      <c r="N6" s="193"/>
      <c r="O6" s="193"/>
      <c r="P6" s="116"/>
      <c r="Q6" s="118"/>
    </row>
    <row r="7" spans="2:17" ht="11.25">
      <c r="B7" s="11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8"/>
    </row>
    <row r="8" spans="2:17" ht="11.25">
      <c r="B8" s="114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8"/>
    </row>
    <row r="9" spans="2:17" ht="11.25"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8"/>
    </row>
    <row r="10" spans="2:17" ht="11.25">
      <c r="B10" s="11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8"/>
    </row>
    <row r="11" spans="2:17" ht="11.25">
      <c r="B11" s="11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8"/>
    </row>
    <row r="12" spans="2:17" ht="11.25"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8"/>
    </row>
    <row r="13" spans="2:17" ht="11.25"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8"/>
    </row>
    <row r="14" spans="2:17" ht="11.25"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8"/>
    </row>
    <row r="15" spans="2:17" ht="11.25"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8"/>
    </row>
    <row r="16" spans="2:17" ht="11.25">
      <c r="B16" s="11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8"/>
    </row>
    <row r="17" spans="2:17" ht="11.25">
      <c r="B17" s="11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8"/>
    </row>
    <row r="18" spans="2:17" ht="11.25"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8"/>
    </row>
    <row r="19" spans="2:17" ht="11.25">
      <c r="B19" s="11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8"/>
    </row>
    <row r="20" spans="2:17" ht="11.25">
      <c r="B20" s="11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8"/>
    </row>
    <row r="21" spans="2:17" ht="11.25">
      <c r="B21" s="11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8"/>
    </row>
    <row r="22" spans="2:17" ht="11.25" customHeight="1"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8"/>
    </row>
    <row r="23" spans="2:17" ht="11.25"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8"/>
    </row>
    <row r="24" spans="2:17" ht="11.25">
      <c r="B24" s="11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8"/>
    </row>
    <row r="25" spans="2:17" ht="11.25"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8"/>
    </row>
    <row r="26" spans="2:17" ht="11.25"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8"/>
    </row>
    <row r="27" spans="2:17" ht="11.25"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8"/>
    </row>
    <row r="28" spans="2:17" ht="11.25"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</row>
    <row r="29" spans="2:17" ht="11.25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8"/>
    </row>
    <row r="30" spans="2:17" ht="11.25">
      <c r="B30" s="11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8"/>
    </row>
    <row r="31" spans="2:17" ht="11.25">
      <c r="B31" s="11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8"/>
    </row>
    <row r="32" spans="2:17" ht="11.25">
      <c r="B32" s="1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8"/>
    </row>
    <row r="33" spans="2:17" ht="11.25">
      <c r="B33" s="114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8"/>
    </row>
    <row r="34" spans="2:17" ht="11.25">
      <c r="B34" s="11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8"/>
    </row>
    <row r="35" spans="2:17" s="119" customFormat="1" ht="11.2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</row>
    <row r="36" spans="1:17" s="128" customFormat="1" ht="11.25">
      <c r="A36" s="123"/>
      <c r="B36" s="124"/>
      <c r="C36" s="391" t="s">
        <v>832</v>
      </c>
      <c r="D36" s="391"/>
      <c r="E36" s="391"/>
      <c r="F36" s="391"/>
      <c r="G36" s="391"/>
      <c r="H36" s="391"/>
      <c r="I36" s="125"/>
      <c r="J36" s="125"/>
      <c r="K36" s="125"/>
      <c r="L36" s="125"/>
      <c r="M36" s="125"/>
      <c r="N36" s="126"/>
      <c r="O36" s="126"/>
      <c r="P36" s="126"/>
      <c r="Q36" s="127"/>
    </row>
    <row r="37" spans="1:17" s="128" customFormat="1" ht="15" customHeight="1">
      <c r="A37" s="123"/>
      <c r="B37" s="124"/>
      <c r="C37" s="380" t="s">
        <v>761</v>
      </c>
      <c r="D37" s="380"/>
      <c r="E37" s="383"/>
      <c r="F37" s="392"/>
      <c r="G37" s="392"/>
      <c r="H37" s="392"/>
      <c r="I37" s="392"/>
      <c r="J37" s="392"/>
      <c r="K37" s="392"/>
      <c r="L37" s="124"/>
      <c r="M37" s="125"/>
      <c r="N37" s="126"/>
      <c r="O37" s="126"/>
      <c r="P37" s="126"/>
      <c r="Q37" s="127"/>
    </row>
    <row r="38" spans="1:17" s="128" customFormat="1" ht="15" customHeight="1">
      <c r="A38" s="123"/>
      <c r="B38" s="124"/>
      <c r="C38" s="380" t="s">
        <v>762</v>
      </c>
      <c r="D38" s="380"/>
      <c r="E38" s="383"/>
      <c r="F38" s="392"/>
      <c r="G38" s="392"/>
      <c r="H38" s="392"/>
      <c r="I38" s="392"/>
      <c r="J38" s="392"/>
      <c r="K38" s="392"/>
      <c r="L38" s="124"/>
      <c r="M38" s="125"/>
      <c r="N38" s="126"/>
      <c r="O38" s="126"/>
      <c r="P38" s="126"/>
      <c r="Q38" s="127"/>
    </row>
    <row r="39" spans="1:17" s="128" customFormat="1" ht="15" customHeight="1">
      <c r="A39" s="123"/>
      <c r="B39" s="124"/>
      <c r="C39" s="380" t="s">
        <v>625</v>
      </c>
      <c r="D39" s="380"/>
      <c r="E39" s="393"/>
      <c r="F39" s="392"/>
      <c r="G39" s="392"/>
      <c r="H39" s="392"/>
      <c r="I39" s="392"/>
      <c r="J39" s="392"/>
      <c r="K39" s="392"/>
      <c r="L39" s="124"/>
      <c r="M39" s="125"/>
      <c r="N39" s="126"/>
      <c r="O39" s="126"/>
      <c r="P39" s="126"/>
      <c r="Q39" s="127"/>
    </row>
    <row r="40" spans="1:17" s="128" customFormat="1" ht="15" customHeight="1">
      <c r="A40" s="123"/>
      <c r="B40" s="124"/>
      <c r="C40" s="380" t="s">
        <v>763</v>
      </c>
      <c r="D40" s="380"/>
      <c r="E40" s="381"/>
      <c r="F40" s="382"/>
      <c r="G40" s="382"/>
      <c r="H40" s="382"/>
      <c r="I40" s="382"/>
      <c r="J40" s="382"/>
      <c r="K40" s="383"/>
      <c r="L40" s="124"/>
      <c r="M40" s="125"/>
      <c r="N40" s="126"/>
      <c r="O40" s="126"/>
      <c r="P40" s="126"/>
      <c r="Q40" s="127"/>
    </row>
    <row r="41" spans="1:17" s="128" customFormat="1" ht="34.5" customHeight="1">
      <c r="A41" s="123"/>
      <c r="B41" s="124"/>
      <c r="C41" s="380" t="s">
        <v>764</v>
      </c>
      <c r="D41" s="380"/>
      <c r="E41" s="382"/>
      <c r="F41" s="382"/>
      <c r="G41" s="382"/>
      <c r="H41" s="382"/>
      <c r="I41" s="382"/>
      <c r="J41" s="382"/>
      <c r="K41" s="383"/>
      <c r="L41" s="124"/>
      <c r="M41" s="125"/>
      <c r="N41" s="126"/>
      <c r="O41" s="126"/>
      <c r="P41" s="126"/>
      <c r="Q41" s="127"/>
    </row>
    <row r="42" spans="1:17" s="128" customFormat="1" ht="11.25">
      <c r="A42" s="123"/>
      <c r="B42" s="124"/>
      <c r="C42" s="129"/>
      <c r="D42" s="129"/>
      <c r="E42" s="129"/>
      <c r="F42" s="129"/>
      <c r="G42" s="129"/>
      <c r="H42" s="129"/>
      <c r="I42" s="125"/>
      <c r="J42" s="125"/>
      <c r="K42" s="125"/>
      <c r="L42" s="125"/>
      <c r="M42" s="125"/>
      <c r="N42" s="126"/>
      <c r="O42" s="126"/>
      <c r="P42" s="126"/>
      <c r="Q42" s="127"/>
    </row>
    <row r="43" spans="1:17" s="128" customFormat="1" ht="11.25">
      <c r="A43" s="123"/>
      <c r="B43" s="124"/>
      <c r="C43" s="391" t="s">
        <v>833</v>
      </c>
      <c r="D43" s="391"/>
      <c r="E43" s="391"/>
      <c r="F43" s="391"/>
      <c r="G43" s="391"/>
      <c r="H43" s="391"/>
      <c r="I43" s="125"/>
      <c r="J43" s="125"/>
      <c r="K43" s="125"/>
      <c r="L43" s="125"/>
      <c r="M43" s="125"/>
      <c r="N43" s="126"/>
      <c r="O43" s="126"/>
      <c r="P43" s="126"/>
      <c r="Q43" s="127"/>
    </row>
    <row r="44" spans="1:17" s="128" customFormat="1" ht="15" customHeight="1">
      <c r="A44" s="123"/>
      <c r="B44" s="124"/>
      <c r="C44" s="380" t="s">
        <v>761</v>
      </c>
      <c r="D44" s="380"/>
      <c r="E44" s="383"/>
      <c r="F44" s="375"/>
      <c r="G44" s="375"/>
      <c r="H44" s="375"/>
      <c r="I44" s="375"/>
      <c r="J44" s="375"/>
      <c r="K44" s="375"/>
      <c r="L44" s="124"/>
      <c r="M44" s="125"/>
      <c r="N44" s="126"/>
      <c r="O44" s="126"/>
      <c r="P44" s="126"/>
      <c r="Q44" s="127"/>
    </row>
    <row r="45" spans="1:17" s="128" customFormat="1" ht="15" customHeight="1">
      <c r="A45" s="123"/>
      <c r="B45" s="124"/>
      <c r="C45" s="380" t="s">
        <v>762</v>
      </c>
      <c r="D45" s="380"/>
      <c r="E45" s="376"/>
      <c r="F45" s="375"/>
      <c r="G45" s="375"/>
      <c r="H45" s="375"/>
      <c r="I45" s="375"/>
      <c r="J45" s="375"/>
      <c r="K45" s="375"/>
      <c r="L45" s="124"/>
      <c r="M45" s="125"/>
      <c r="N45" s="126"/>
      <c r="O45" s="126"/>
      <c r="P45" s="126"/>
      <c r="Q45" s="127"/>
    </row>
    <row r="46" spans="1:17" s="128" customFormat="1" ht="15" customHeight="1">
      <c r="A46" s="123"/>
      <c r="B46" s="124"/>
      <c r="C46" s="380" t="s">
        <v>625</v>
      </c>
      <c r="D46" s="380"/>
      <c r="E46" s="377"/>
      <c r="F46" s="378"/>
      <c r="G46" s="378"/>
      <c r="H46" s="378"/>
      <c r="I46" s="378"/>
      <c r="J46" s="378"/>
      <c r="K46" s="378"/>
      <c r="L46" s="124"/>
      <c r="M46" s="125"/>
      <c r="N46" s="126"/>
      <c r="O46" s="126"/>
      <c r="P46" s="126"/>
      <c r="Q46" s="127"/>
    </row>
    <row r="47" spans="1:17" s="128" customFormat="1" ht="15" customHeight="1">
      <c r="A47" s="123"/>
      <c r="B47" s="124"/>
      <c r="C47" s="380" t="s">
        <v>763</v>
      </c>
      <c r="D47" s="380"/>
      <c r="E47" s="381"/>
      <c r="F47" s="382"/>
      <c r="G47" s="382"/>
      <c r="H47" s="382"/>
      <c r="I47" s="382"/>
      <c r="J47" s="382"/>
      <c r="K47" s="383"/>
      <c r="L47" s="124"/>
      <c r="M47" s="125"/>
      <c r="N47" s="126"/>
      <c r="O47" s="126"/>
      <c r="P47" s="126"/>
      <c r="Q47" s="127"/>
    </row>
    <row r="48" spans="1:17" s="128" customFormat="1" ht="33.75" customHeight="1">
      <c r="A48" s="123"/>
      <c r="B48" s="124"/>
      <c r="C48" s="380" t="s">
        <v>764</v>
      </c>
      <c r="D48" s="380"/>
      <c r="E48" s="382"/>
      <c r="F48" s="382"/>
      <c r="G48" s="382"/>
      <c r="H48" s="382"/>
      <c r="I48" s="382"/>
      <c r="J48" s="382"/>
      <c r="K48" s="382"/>
      <c r="L48" s="124"/>
      <c r="M48" s="125"/>
      <c r="N48" s="126"/>
      <c r="O48" s="126"/>
      <c r="P48" s="126"/>
      <c r="Q48" s="127"/>
    </row>
    <row r="49" spans="2:17" ht="11.25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</mergeCells>
  <printOptions/>
  <pageMargins left="0.75" right="0.75" top="1" bottom="1" header="0.5" footer="0.5"/>
  <pageSetup fitToHeight="1" fitToWidth="1" horizontalDpi="600" verticalDpi="600" orientation="portrait" paperSize="9" scale="72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41" t="s">
        <v>813</v>
      </c>
      <c r="B1" s="341" t="s">
        <v>814</v>
      </c>
    </row>
    <row r="2" spans="1:2" ht="11.25">
      <c r="A2" t="s">
        <v>786</v>
      </c>
      <c r="B2" t="s">
        <v>867</v>
      </c>
    </row>
    <row r="3" spans="1:2" ht="11.25">
      <c r="A3" t="s">
        <v>789</v>
      </c>
      <c r="B3" t="s">
        <v>822</v>
      </c>
    </row>
    <row r="4" spans="1:2" ht="11.25">
      <c r="A4" t="s">
        <v>863</v>
      </c>
      <c r="B4" t="s">
        <v>816</v>
      </c>
    </row>
    <row r="5" spans="1:2" ht="11.25">
      <c r="A5" t="s">
        <v>864</v>
      </c>
      <c r="B5" t="s">
        <v>817</v>
      </c>
    </row>
    <row r="6" spans="1:2" ht="11.25">
      <c r="A6" t="s">
        <v>865</v>
      </c>
      <c r="B6" t="s">
        <v>818</v>
      </c>
    </row>
    <row r="7" spans="1:2" ht="11.25">
      <c r="A7" t="s">
        <v>866</v>
      </c>
      <c r="B7" t="s">
        <v>819</v>
      </c>
    </row>
    <row r="8" spans="1:2" ht="11.25">
      <c r="A8" t="s">
        <v>1114</v>
      </c>
      <c r="B8" t="s">
        <v>820</v>
      </c>
    </row>
    <row r="9" spans="1:2" ht="11.25">
      <c r="A9" t="s">
        <v>708</v>
      </c>
      <c r="B9" t="s">
        <v>821</v>
      </c>
    </row>
    <row r="10" spans="1:2" ht="11.25">
      <c r="A10" t="s">
        <v>792</v>
      </c>
      <c r="B10" t="s">
        <v>823</v>
      </c>
    </row>
    <row r="11" ht="11.25">
      <c r="B11" s="48" t="s">
        <v>824</v>
      </c>
    </row>
    <row r="12" ht="11.25">
      <c r="B12" s="48" t="s">
        <v>825</v>
      </c>
    </row>
    <row r="13" ht="11.25">
      <c r="B13" s="48" t="s">
        <v>826</v>
      </c>
    </row>
    <row r="14" ht="11.25">
      <c r="B14" s="48" t="s">
        <v>827</v>
      </c>
    </row>
    <row r="15" ht="11.25">
      <c r="B15" s="48" t="s">
        <v>828</v>
      </c>
    </row>
    <row r="16" ht="11.25">
      <c r="B16" s="48" t="s">
        <v>829</v>
      </c>
    </row>
    <row r="17" ht="11.25">
      <c r="B17" s="48" t="s">
        <v>830</v>
      </c>
    </row>
    <row r="18" ht="11.25">
      <c r="B18" s="48" t="s">
        <v>815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32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33" t="s">
        <v>1137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22"/>
      <c r="E4" s="276"/>
      <c r="F4" s="357"/>
      <c r="G4" s="233" t="s">
        <v>598</v>
      </c>
      <c r="H4" s="327"/>
      <c r="I4" s="196"/>
    </row>
    <row r="7" spans="1:27" s="55" customFormat="1" ht="15" customHeight="1">
      <c r="A7" s="333" t="s">
        <v>1138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202"/>
      <c r="E9" s="409"/>
      <c r="F9" s="437"/>
      <c r="G9" s="234" t="s">
        <v>1091</v>
      </c>
      <c r="H9" s="230" t="s">
        <v>598</v>
      </c>
      <c r="I9" s="267"/>
      <c r="J9" s="243"/>
    </row>
    <row r="10" spans="1:10" s="98" customFormat="1" ht="15" customHeight="1">
      <c r="A10" s="97"/>
      <c r="B10" s="97"/>
      <c r="D10" s="202"/>
      <c r="E10" s="409"/>
      <c r="F10" s="437"/>
      <c r="G10" s="234" t="s">
        <v>1154</v>
      </c>
      <c r="H10" s="290"/>
      <c r="I10" s="269"/>
      <c r="J10" s="324"/>
    </row>
    <row r="11" spans="1:10" s="98" customFormat="1" ht="15" customHeight="1">
      <c r="A11" s="97"/>
      <c r="B11" s="97"/>
      <c r="D11" s="202"/>
      <c r="E11" s="409"/>
      <c r="F11" s="437"/>
      <c r="G11" s="234" t="s">
        <v>1153</v>
      </c>
      <c r="H11" s="230" t="s">
        <v>598</v>
      </c>
      <c r="I11" s="268">
        <f>IF(I10="",0,IF(I10=0,0,I9/I10))</f>
        <v>0</v>
      </c>
      <c r="J11" s="324"/>
    </row>
    <row r="12" spans="1:10" s="98" customFormat="1" ht="15" customHeight="1">
      <c r="A12" s="97"/>
      <c r="B12" s="97"/>
      <c r="D12" s="202"/>
      <c r="E12" s="409"/>
      <c r="F12" s="437"/>
      <c r="G12" s="234" t="s">
        <v>1092</v>
      </c>
      <c r="H12" s="230" t="s">
        <v>1029</v>
      </c>
      <c r="I12" s="293"/>
      <c r="J12" s="243"/>
    </row>
    <row r="14" spans="1:27" s="55" customFormat="1" ht="15" customHeight="1">
      <c r="A14" s="333" t="s">
        <v>1139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34"/>
      <c r="D16" s="222"/>
      <c r="E16" s="302"/>
      <c r="F16" s="223"/>
      <c r="G16" s="304"/>
      <c r="H16" s="203"/>
    </row>
    <row r="19" spans="1:27" s="55" customFormat="1" ht="15" customHeight="1">
      <c r="A19" s="333" t="s">
        <v>1182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  <c r="N19" s="74"/>
      <c r="O19" s="74"/>
      <c r="P19" s="74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5"/>
    </row>
    <row r="21" spans="1:10" s="48" customFormat="1" ht="15" customHeight="1">
      <c r="A21" s="334"/>
      <c r="D21" s="222"/>
      <c r="E21" s="302"/>
      <c r="F21" s="223"/>
      <c r="G21" s="362"/>
      <c r="H21" s="362"/>
      <c r="I21" s="304"/>
      <c r="J21" s="203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770</v>
      </c>
      <c r="B1" s="38" t="s">
        <v>766</v>
      </c>
      <c r="C1" s="38" t="s">
        <v>767</v>
      </c>
      <c r="D1" s="40" t="s">
        <v>600</v>
      </c>
      <c r="E1" s="40" t="s">
        <v>620</v>
      </c>
      <c r="F1" s="40" t="s">
        <v>622</v>
      </c>
      <c r="G1" s="40" t="s">
        <v>621</v>
      </c>
      <c r="H1" s="40" t="s">
        <v>951</v>
      </c>
      <c r="I1" s="40" t="s">
        <v>839</v>
      </c>
      <c r="J1" s="40" t="s">
        <v>1172</v>
      </c>
      <c r="CN1" s="76" t="s">
        <v>589</v>
      </c>
    </row>
    <row r="2" spans="1:10" ht="34.5">
      <c r="A2" s="41" t="s">
        <v>592</v>
      </c>
      <c r="B2" s="342" t="s">
        <v>768</v>
      </c>
      <c r="C2" s="43">
        <v>2006</v>
      </c>
      <c r="D2" s="343" t="s">
        <v>598</v>
      </c>
      <c r="E2" s="58" t="s">
        <v>601</v>
      </c>
      <c r="F2" s="58" t="s">
        <v>602</v>
      </c>
      <c r="G2" s="58" t="s">
        <v>602</v>
      </c>
      <c r="H2" s="191" t="s">
        <v>1181</v>
      </c>
      <c r="I2" s="315" t="s">
        <v>1157</v>
      </c>
      <c r="J2" s="39" t="s">
        <v>1164</v>
      </c>
    </row>
    <row r="3" spans="1:10" ht="12.75">
      <c r="A3" s="41" t="s">
        <v>593</v>
      </c>
      <c r="B3" s="342" t="s">
        <v>618</v>
      </c>
      <c r="C3" s="39">
        <v>2007</v>
      </c>
      <c r="D3" s="343" t="s">
        <v>599</v>
      </c>
      <c r="E3" s="58" t="s">
        <v>603</v>
      </c>
      <c r="F3" s="58" t="s">
        <v>604</v>
      </c>
      <c r="G3" s="58" t="s">
        <v>604</v>
      </c>
      <c r="H3" s="191" t="s">
        <v>869</v>
      </c>
      <c r="I3" s="315" t="s">
        <v>1158</v>
      </c>
      <c r="J3" s="39" t="s">
        <v>1165</v>
      </c>
    </row>
    <row r="4" spans="2:10" ht="34.5">
      <c r="B4" s="342" t="s">
        <v>619</v>
      </c>
      <c r="C4" s="43">
        <v>2008</v>
      </c>
      <c r="E4" s="58" t="s">
        <v>804</v>
      </c>
      <c r="F4" s="58" t="s">
        <v>605</v>
      </c>
      <c r="G4" s="58" t="s">
        <v>605</v>
      </c>
      <c r="H4" s="191" t="s">
        <v>870</v>
      </c>
      <c r="I4" s="315" t="s">
        <v>1159</v>
      </c>
      <c r="J4" s="39" t="s">
        <v>1166</v>
      </c>
    </row>
    <row r="5" spans="2:10" ht="12.75">
      <c r="B5" s="342" t="s">
        <v>757</v>
      </c>
      <c r="C5" s="39">
        <v>2009</v>
      </c>
      <c r="E5" s="58" t="s">
        <v>606</v>
      </c>
      <c r="F5" s="58" t="s">
        <v>607</v>
      </c>
      <c r="G5" s="58" t="s">
        <v>607</v>
      </c>
      <c r="H5" s="191" t="s">
        <v>871</v>
      </c>
      <c r="J5" s="39" t="s">
        <v>1167</v>
      </c>
    </row>
    <row r="6" spans="2:10" ht="11.25">
      <c r="B6" s="42"/>
      <c r="C6" s="43">
        <v>2010</v>
      </c>
      <c r="E6" s="58" t="s">
        <v>805</v>
      </c>
      <c r="F6" s="58" t="s">
        <v>608</v>
      </c>
      <c r="G6" s="58" t="s">
        <v>608</v>
      </c>
      <c r="H6" s="191" t="s">
        <v>872</v>
      </c>
      <c r="J6" s="39" t="s">
        <v>1160</v>
      </c>
    </row>
    <row r="7" spans="2:10" ht="11.25">
      <c r="B7" s="42"/>
      <c r="C7" s="43">
        <v>2011</v>
      </c>
      <c r="E7" s="58" t="s">
        <v>806</v>
      </c>
      <c r="F7" s="58" t="s">
        <v>609</v>
      </c>
      <c r="G7" s="58" t="s">
        <v>609</v>
      </c>
      <c r="H7" s="191" t="s">
        <v>873</v>
      </c>
      <c r="J7" s="39" t="s">
        <v>1161</v>
      </c>
    </row>
    <row r="8" spans="2:10" ht="11.25">
      <c r="B8" s="42"/>
      <c r="C8" s="43">
        <v>2012</v>
      </c>
      <c r="E8" s="58" t="s">
        <v>807</v>
      </c>
      <c r="F8" s="58" t="s">
        <v>610</v>
      </c>
      <c r="G8" s="58" t="s">
        <v>610</v>
      </c>
      <c r="H8" s="191" t="s">
        <v>874</v>
      </c>
      <c r="J8" s="39" t="s">
        <v>1162</v>
      </c>
    </row>
    <row r="9" spans="2:10" ht="11.25">
      <c r="B9" s="42"/>
      <c r="C9" s="43">
        <v>2013</v>
      </c>
      <c r="E9" s="58" t="s">
        <v>611</v>
      </c>
      <c r="F9" s="58" t="s">
        <v>612</v>
      </c>
      <c r="G9" s="58" t="s">
        <v>612</v>
      </c>
      <c r="H9" s="191" t="s">
        <v>875</v>
      </c>
      <c r="J9" s="39" t="s">
        <v>1163</v>
      </c>
    </row>
    <row r="10" spans="2:10" ht="11.25">
      <c r="B10" s="42"/>
      <c r="C10" s="43">
        <v>2014</v>
      </c>
      <c r="E10" s="58" t="s">
        <v>613</v>
      </c>
      <c r="F10" s="58" t="s">
        <v>614</v>
      </c>
      <c r="G10" s="58" t="s">
        <v>614</v>
      </c>
      <c r="H10" s="191" t="s">
        <v>876</v>
      </c>
      <c r="J10" s="39" t="s">
        <v>1168</v>
      </c>
    </row>
    <row r="11" spans="2:10" ht="11.25">
      <c r="B11" s="42"/>
      <c r="C11" s="43">
        <v>2015</v>
      </c>
      <c r="E11" s="58" t="s">
        <v>615</v>
      </c>
      <c r="F11" s="58">
        <v>10</v>
      </c>
      <c r="G11" s="58">
        <v>10</v>
      </c>
      <c r="H11" s="191" t="s">
        <v>877</v>
      </c>
      <c r="J11" s="39" t="s">
        <v>1169</v>
      </c>
    </row>
    <row r="12" spans="2:10" ht="11.25">
      <c r="B12" s="42"/>
      <c r="C12" s="43"/>
      <c r="E12" s="58" t="s">
        <v>616</v>
      </c>
      <c r="F12" s="58">
        <v>11</v>
      </c>
      <c r="G12" s="58">
        <v>11</v>
      </c>
      <c r="H12" s="191" t="s">
        <v>878</v>
      </c>
      <c r="J12" s="39" t="s">
        <v>1170</v>
      </c>
    </row>
    <row r="13" spans="2:10" ht="11.25">
      <c r="B13" s="42"/>
      <c r="C13" s="43"/>
      <c r="E13" s="58" t="s">
        <v>617</v>
      </c>
      <c r="F13" s="58">
        <v>12</v>
      </c>
      <c r="G13" s="58">
        <v>12</v>
      </c>
      <c r="H13" s="191" t="s">
        <v>879</v>
      </c>
      <c r="J13" s="39" t="s">
        <v>1171</v>
      </c>
    </row>
    <row r="14" spans="2:8" ht="11.25">
      <c r="B14" s="42"/>
      <c r="C14" s="43"/>
      <c r="E14" s="58"/>
      <c r="F14" s="58"/>
      <c r="G14" s="58">
        <v>13</v>
      </c>
      <c r="H14" s="191" t="s">
        <v>880</v>
      </c>
    </row>
    <row r="15" spans="2:8" ht="11.25">
      <c r="B15" s="42"/>
      <c r="C15" s="43"/>
      <c r="E15" s="58"/>
      <c r="F15" s="58"/>
      <c r="G15" s="58">
        <v>14</v>
      </c>
      <c r="H15" s="191" t="s">
        <v>881</v>
      </c>
    </row>
    <row r="16" spans="2:8" ht="11.25">
      <c r="B16" s="42"/>
      <c r="C16" s="43"/>
      <c r="E16" s="58"/>
      <c r="F16" s="58"/>
      <c r="G16" s="58">
        <v>15</v>
      </c>
      <c r="H16" s="191" t="s">
        <v>882</v>
      </c>
    </row>
    <row r="17" spans="5:8" ht="11.25">
      <c r="E17" s="58"/>
      <c r="F17" s="58"/>
      <c r="G17" s="58">
        <v>16</v>
      </c>
      <c r="H17" s="191" t="s">
        <v>883</v>
      </c>
    </row>
    <row r="18" spans="5:8" ht="11.25">
      <c r="E18" s="58"/>
      <c r="F18" s="58"/>
      <c r="G18" s="58">
        <v>17</v>
      </c>
      <c r="H18" s="191" t="s">
        <v>884</v>
      </c>
    </row>
    <row r="19" spans="5:8" ht="11.25">
      <c r="E19" s="58"/>
      <c r="F19" s="58"/>
      <c r="G19" s="58">
        <v>18</v>
      </c>
      <c r="H19" s="191" t="s">
        <v>885</v>
      </c>
    </row>
    <row r="20" spans="5:8" ht="11.25">
      <c r="E20" s="58"/>
      <c r="F20" s="58"/>
      <c r="G20" s="58">
        <v>19</v>
      </c>
      <c r="H20" s="191" t="s">
        <v>886</v>
      </c>
    </row>
    <row r="21" spans="5:8" ht="11.25">
      <c r="E21" s="58"/>
      <c r="F21" s="58"/>
      <c r="G21" s="58">
        <v>20</v>
      </c>
      <c r="H21" s="191" t="s">
        <v>887</v>
      </c>
    </row>
    <row r="22" spans="5:8" ht="11.25">
      <c r="E22" s="58"/>
      <c r="F22" s="58"/>
      <c r="G22" s="58">
        <v>21</v>
      </c>
      <c r="H22" s="191" t="s">
        <v>888</v>
      </c>
    </row>
    <row r="23" spans="5:8" ht="11.25">
      <c r="E23" s="58"/>
      <c r="F23" s="58"/>
      <c r="G23" s="58">
        <v>22</v>
      </c>
      <c r="H23" s="191" t="s">
        <v>889</v>
      </c>
    </row>
    <row r="24" spans="1:8" ht="11.25">
      <c r="A24" s="39"/>
      <c r="E24" s="58"/>
      <c r="F24" s="58"/>
      <c r="G24" s="58">
        <v>23</v>
      </c>
      <c r="H24" s="191" t="s">
        <v>890</v>
      </c>
    </row>
    <row r="25" spans="5:8" ht="11.25">
      <c r="E25" s="58"/>
      <c r="F25" s="58"/>
      <c r="G25" s="58">
        <v>24</v>
      </c>
      <c r="H25" s="191" t="s">
        <v>891</v>
      </c>
    </row>
    <row r="26" spans="5:8" ht="11.25">
      <c r="E26" s="58"/>
      <c r="F26" s="58"/>
      <c r="G26" s="58">
        <v>25</v>
      </c>
      <c r="H26" s="191" t="s">
        <v>892</v>
      </c>
    </row>
    <row r="27" spans="5:8" ht="11.25">
      <c r="E27" s="58"/>
      <c r="F27" s="58"/>
      <c r="G27" s="58">
        <v>26</v>
      </c>
      <c r="H27" s="191" t="s">
        <v>893</v>
      </c>
    </row>
    <row r="28" spans="5:8" ht="11.25">
      <c r="E28" s="58"/>
      <c r="F28" s="58"/>
      <c r="G28" s="58">
        <v>27</v>
      </c>
      <c r="H28" s="191" t="s">
        <v>894</v>
      </c>
    </row>
    <row r="29" spans="5:8" ht="11.25">
      <c r="E29" s="58"/>
      <c r="F29" s="58"/>
      <c r="G29" s="58">
        <v>28</v>
      </c>
      <c r="H29" s="191" t="s">
        <v>895</v>
      </c>
    </row>
    <row r="30" spans="5:8" ht="11.25">
      <c r="E30" s="58"/>
      <c r="F30" s="58"/>
      <c r="G30" s="58">
        <v>29</v>
      </c>
      <c r="H30" s="191" t="s">
        <v>896</v>
      </c>
    </row>
    <row r="31" spans="5:8" ht="11.25">
      <c r="E31" s="58"/>
      <c r="F31" s="58"/>
      <c r="G31" s="58">
        <v>30</v>
      </c>
      <c r="H31" s="191" t="s">
        <v>897</v>
      </c>
    </row>
    <row r="32" spans="5:8" ht="11.25">
      <c r="E32" s="58"/>
      <c r="F32" s="58"/>
      <c r="G32" s="58">
        <v>31</v>
      </c>
      <c r="H32" s="191" t="s">
        <v>898</v>
      </c>
    </row>
    <row r="33" ht="11.25">
      <c r="H33" s="191" t="s">
        <v>899</v>
      </c>
    </row>
    <row r="34" ht="11.25">
      <c r="H34" s="191" t="s">
        <v>900</v>
      </c>
    </row>
    <row r="35" ht="11.25">
      <c r="H35" s="191" t="s">
        <v>901</v>
      </c>
    </row>
    <row r="36" ht="11.25">
      <c r="H36" s="191" t="s">
        <v>902</v>
      </c>
    </row>
    <row r="37" ht="11.25">
      <c r="H37" s="191" t="s">
        <v>903</v>
      </c>
    </row>
    <row r="38" ht="11.25">
      <c r="H38" s="191" t="s">
        <v>904</v>
      </c>
    </row>
    <row r="39" ht="11.25">
      <c r="H39" s="191" t="s">
        <v>905</v>
      </c>
    </row>
    <row r="40" ht="11.25">
      <c r="H40" s="191" t="s">
        <v>906</v>
      </c>
    </row>
    <row r="41" ht="11.25">
      <c r="H41" s="191" t="s">
        <v>907</v>
      </c>
    </row>
    <row r="42" ht="11.25">
      <c r="H42" s="191" t="s">
        <v>908</v>
      </c>
    </row>
    <row r="43" ht="11.25">
      <c r="H43" s="191" t="s">
        <v>909</v>
      </c>
    </row>
    <row r="44" ht="11.25">
      <c r="H44" s="191" t="s">
        <v>910</v>
      </c>
    </row>
    <row r="45" ht="11.25">
      <c r="H45" s="191" t="s">
        <v>911</v>
      </c>
    </row>
    <row r="46" ht="11.25">
      <c r="H46" s="191" t="s">
        <v>912</v>
      </c>
    </row>
    <row r="47" ht="11.25">
      <c r="H47" s="191" t="s">
        <v>913</v>
      </c>
    </row>
    <row r="48" ht="11.25">
      <c r="H48" s="191" t="s">
        <v>914</v>
      </c>
    </row>
    <row r="49" ht="11.25">
      <c r="H49" s="191" t="s">
        <v>915</v>
      </c>
    </row>
    <row r="50" ht="11.25">
      <c r="H50" s="191" t="s">
        <v>916</v>
      </c>
    </row>
    <row r="51" ht="11.25">
      <c r="H51" s="191" t="s">
        <v>917</v>
      </c>
    </row>
    <row r="52" ht="11.25">
      <c r="H52" s="191" t="s">
        <v>918</v>
      </c>
    </row>
    <row r="53" ht="11.25">
      <c r="H53" s="191" t="s">
        <v>919</v>
      </c>
    </row>
    <row r="54" ht="11.25">
      <c r="H54" s="191" t="s">
        <v>920</v>
      </c>
    </row>
    <row r="55" ht="11.25">
      <c r="H55" s="191" t="s">
        <v>921</v>
      </c>
    </row>
    <row r="56" ht="11.25">
      <c r="H56" s="191" t="s">
        <v>922</v>
      </c>
    </row>
    <row r="57" ht="11.25">
      <c r="H57" s="191" t="s">
        <v>923</v>
      </c>
    </row>
    <row r="58" ht="11.25">
      <c r="H58" s="191" t="s">
        <v>924</v>
      </c>
    </row>
    <row r="59" ht="11.25">
      <c r="H59" s="191" t="s">
        <v>925</v>
      </c>
    </row>
    <row r="60" ht="11.25">
      <c r="H60" s="191" t="s">
        <v>926</v>
      </c>
    </row>
    <row r="61" ht="11.25">
      <c r="H61" s="191" t="s">
        <v>927</v>
      </c>
    </row>
    <row r="62" ht="11.25">
      <c r="H62" s="191" t="s">
        <v>928</v>
      </c>
    </row>
    <row r="63" ht="11.25">
      <c r="H63" s="191" t="s">
        <v>929</v>
      </c>
    </row>
    <row r="64" ht="11.25">
      <c r="H64" s="191" t="s">
        <v>930</v>
      </c>
    </row>
    <row r="65" ht="11.25">
      <c r="H65" s="191" t="s">
        <v>931</v>
      </c>
    </row>
    <row r="66" ht="11.25">
      <c r="H66" s="191" t="s">
        <v>932</v>
      </c>
    </row>
    <row r="67" ht="11.25">
      <c r="H67" s="191" t="s">
        <v>933</v>
      </c>
    </row>
    <row r="68" ht="11.25">
      <c r="H68" s="191" t="s">
        <v>934</v>
      </c>
    </row>
    <row r="69" ht="11.25">
      <c r="H69" s="191" t="s">
        <v>935</v>
      </c>
    </row>
    <row r="70" ht="11.25">
      <c r="H70" s="191" t="s">
        <v>936</v>
      </c>
    </row>
    <row r="71" ht="11.25">
      <c r="H71" s="191" t="s">
        <v>937</v>
      </c>
    </row>
    <row r="72" ht="11.25">
      <c r="H72" s="191" t="s">
        <v>938</v>
      </c>
    </row>
    <row r="73" ht="11.25">
      <c r="H73" s="191" t="s">
        <v>939</v>
      </c>
    </row>
    <row r="74" ht="11.25">
      <c r="H74" s="191" t="s">
        <v>940</v>
      </c>
    </row>
    <row r="75" ht="11.25">
      <c r="H75" s="191" t="s">
        <v>941</v>
      </c>
    </row>
    <row r="76" ht="11.25">
      <c r="H76" s="191" t="s">
        <v>942</v>
      </c>
    </row>
    <row r="77" ht="11.25">
      <c r="H77" s="191" t="s">
        <v>943</v>
      </c>
    </row>
    <row r="78" ht="11.25">
      <c r="H78" s="191" t="s">
        <v>944</v>
      </c>
    </row>
    <row r="79" ht="11.25">
      <c r="H79" s="191" t="s">
        <v>588</v>
      </c>
    </row>
    <row r="80" ht="11.25">
      <c r="H80" s="191" t="s">
        <v>945</v>
      </c>
    </row>
    <row r="81" ht="11.25">
      <c r="H81" s="191" t="s">
        <v>946</v>
      </c>
    </row>
    <row r="82" ht="11.25">
      <c r="H82" s="191" t="s">
        <v>947</v>
      </c>
    </row>
    <row r="83" ht="11.25">
      <c r="H83" s="191" t="s">
        <v>948</v>
      </c>
    </row>
    <row r="84" ht="11.25">
      <c r="H84" s="191" t="s">
        <v>949</v>
      </c>
    </row>
    <row r="85" ht="11.25">
      <c r="H85" s="191" t="s">
        <v>950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752</v>
      </c>
      <c r="C1" s="54" t="s">
        <v>753</v>
      </c>
      <c r="D1" s="54" t="s">
        <v>560</v>
      </c>
      <c r="E1" s="54" t="s">
        <v>754</v>
      </c>
      <c r="F1" s="54" t="s">
        <v>755</v>
      </c>
      <c r="G1" s="54" t="s">
        <v>756</v>
      </c>
      <c r="H1" s="54" t="s">
        <v>561</v>
      </c>
    </row>
    <row r="2" spans="1:5" ht="11.25">
      <c r="A2" s="54">
        <v>2</v>
      </c>
      <c r="B2" s="54" t="s">
        <v>952</v>
      </c>
      <c r="C2" s="54" t="s">
        <v>954</v>
      </c>
      <c r="D2" s="54" t="s">
        <v>955</v>
      </c>
      <c r="E2" s="54" t="s">
        <v>953</v>
      </c>
    </row>
    <row r="3" spans="1:5" ht="11.25">
      <c r="A3" s="54">
        <v>22</v>
      </c>
      <c r="B3" s="54" t="s">
        <v>957</v>
      </c>
      <c r="C3" s="54" t="s">
        <v>958</v>
      </c>
      <c r="D3" s="54" t="s">
        <v>959</v>
      </c>
      <c r="E3" s="54" t="s">
        <v>960</v>
      </c>
    </row>
    <row r="4" spans="1:5" ht="11.25">
      <c r="A4" s="54">
        <v>61</v>
      </c>
      <c r="B4" s="54" t="s">
        <v>962</v>
      </c>
      <c r="C4" s="54" t="s">
        <v>963</v>
      </c>
      <c r="D4" s="54" t="s">
        <v>964</v>
      </c>
      <c r="E4" s="54" t="s">
        <v>956</v>
      </c>
    </row>
    <row r="5" spans="1:5" ht="11.25">
      <c r="A5" s="54">
        <v>63</v>
      </c>
      <c r="B5" s="54" t="s">
        <v>962</v>
      </c>
      <c r="C5" s="54" t="s">
        <v>965</v>
      </c>
      <c r="D5" s="54" t="s">
        <v>966</v>
      </c>
      <c r="E5" s="54" t="s">
        <v>956</v>
      </c>
    </row>
    <row r="6" spans="1:5" ht="11.25">
      <c r="A6" s="54">
        <v>95</v>
      </c>
      <c r="B6" s="54" t="s">
        <v>967</v>
      </c>
      <c r="C6" s="54" t="s">
        <v>968</v>
      </c>
      <c r="D6" s="54" t="s">
        <v>969</v>
      </c>
      <c r="E6" s="54" t="s">
        <v>970</v>
      </c>
    </row>
    <row r="7" spans="1:5" ht="11.25">
      <c r="A7" s="54">
        <v>107</v>
      </c>
      <c r="B7" s="54" t="s">
        <v>971</v>
      </c>
      <c r="C7" s="54" t="s">
        <v>973</v>
      </c>
      <c r="D7" s="54" t="s">
        <v>974</v>
      </c>
      <c r="E7" s="54" t="s">
        <v>972</v>
      </c>
    </row>
    <row r="8" spans="1:5" ht="11.25">
      <c r="A8" s="54">
        <v>128</v>
      </c>
      <c r="B8" s="54" t="s">
        <v>975</v>
      </c>
      <c r="C8" s="54" t="s">
        <v>977</v>
      </c>
      <c r="D8" s="54" t="s">
        <v>978</v>
      </c>
      <c r="E8" s="54" t="s">
        <v>976</v>
      </c>
    </row>
    <row r="9" spans="1:5" ht="11.25">
      <c r="A9" s="54">
        <v>132</v>
      </c>
      <c r="B9" s="54" t="s">
        <v>975</v>
      </c>
      <c r="C9" s="54" t="s">
        <v>979</v>
      </c>
      <c r="D9" s="54" t="s">
        <v>980</v>
      </c>
      <c r="E9" s="54" t="s">
        <v>976</v>
      </c>
    </row>
    <row r="10" spans="1:5" ht="11.25">
      <c r="A10" s="54">
        <v>166</v>
      </c>
      <c r="B10" s="54" t="s">
        <v>594</v>
      </c>
      <c r="C10" s="54" t="s">
        <v>982</v>
      </c>
      <c r="D10" s="54" t="s">
        <v>983</v>
      </c>
      <c r="E10" s="54" t="s">
        <v>981</v>
      </c>
    </row>
    <row r="11" spans="1:5" ht="11.25">
      <c r="A11" s="54">
        <v>179</v>
      </c>
      <c r="B11" s="54" t="s">
        <v>984</v>
      </c>
      <c r="C11" s="54" t="s">
        <v>985</v>
      </c>
      <c r="D11" s="54" t="s">
        <v>986</v>
      </c>
      <c r="E11" s="54" t="s">
        <v>961</v>
      </c>
    </row>
    <row r="12" spans="1:5" ht="11.25">
      <c r="A12" s="54">
        <v>180</v>
      </c>
      <c r="B12" s="54" t="s">
        <v>984</v>
      </c>
      <c r="C12" s="54" t="s">
        <v>987</v>
      </c>
      <c r="D12" s="54" t="s">
        <v>988</v>
      </c>
      <c r="E12" s="54" t="s">
        <v>961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2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752</v>
      </c>
      <c r="C1" s="53" t="s">
        <v>753</v>
      </c>
      <c r="D1" s="53" t="s">
        <v>560</v>
      </c>
      <c r="E1" s="53" t="s">
        <v>754</v>
      </c>
      <c r="F1" s="53" t="s">
        <v>755</v>
      </c>
      <c r="G1" s="53" t="s">
        <v>756</v>
      </c>
      <c r="H1" s="53" t="s">
        <v>561</v>
      </c>
    </row>
    <row r="2" spans="1:8" ht="11.25">
      <c r="A2" s="53">
        <v>1</v>
      </c>
      <c r="B2" s="53" t="s">
        <v>0</v>
      </c>
      <c r="C2" s="53" t="s">
        <v>0</v>
      </c>
      <c r="D2" s="53" t="s">
        <v>1</v>
      </c>
      <c r="E2" s="53" t="s">
        <v>2</v>
      </c>
      <c r="F2" s="53" t="s">
        <v>3</v>
      </c>
      <c r="G2" s="53" t="s">
        <v>4</v>
      </c>
      <c r="H2" s="53" t="s">
        <v>1159</v>
      </c>
    </row>
    <row r="3" spans="1:8" ht="11.25">
      <c r="A3" s="53">
        <v>2</v>
      </c>
      <c r="B3" s="53" t="s">
        <v>0</v>
      </c>
      <c r="C3" s="53" t="s">
        <v>0</v>
      </c>
      <c r="D3" s="53" t="s">
        <v>1</v>
      </c>
      <c r="E3" s="53" t="s">
        <v>5</v>
      </c>
      <c r="F3" s="53" t="s">
        <v>6</v>
      </c>
      <c r="G3" s="53" t="s">
        <v>7</v>
      </c>
      <c r="H3" s="53" t="s">
        <v>1157</v>
      </c>
    </row>
    <row r="4" spans="1:8" ht="11.25">
      <c r="A4" s="53">
        <v>3</v>
      </c>
      <c r="B4" s="53" t="s">
        <v>0</v>
      </c>
      <c r="C4" s="53" t="s">
        <v>0</v>
      </c>
      <c r="D4" s="53" t="s">
        <v>1</v>
      </c>
      <c r="E4" s="53" t="s">
        <v>8</v>
      </c>
      <c r="F4" s="53" t="s">
        <v>9</v>
      </c>
      <c r="G4" s="53" t="s">
        <v>4</v>
      </c>
      <c r="H4" s="53" t="s">
        <v>1159</v>
      </c>
    </row>
    <row r="5" spans="1:8" ht="11.25">
      <c r="A5" s="53">
        <v>4</v>
      </c>
      <c r="B5" s="53" t="s">
        <v>0</v>
      </c>
      <c r="C5" s="53" t="s">
        <v>0</v>
      </c>
      <c r="D5" s="53" t="s">
        <v>1</v>
      </c>
      <c r="E5" s="53" t="s">
        <v>10</v>
      </c>
      <c r="F5" s="53" t="s">
        <v>11</v>
      </c>
      <c r="G5" s="53" t="s">
        <v>12</v>
      </c>
      <c r="H5" s="53" t="s">
        <v>1159</v>
      </c>
    </row>
    <row r="6" spans="1:8" ht="11.25">
      <c r="A6" s="53">
        <v>5</v>
      </c>
      <c r="B6" s="53" t="s">
        <v>0</v>
      </c>
      <c r="C6" s="53" t="s">
        <v>0</v>
      </c>
      <c r="D6" s="53" t="s">
        <v>1</v>
      </c>
      <c r="E6" s="53" t="s">
        <v>13</v>
      </c>
      <c r="F6" s="53" t="s">
        <v>14</v>
      </c>
      <c r="G6" s="53" t="s">
        <v>4</v>
      </c>
      <c r="H6" s="53" t="s">
        <v>1159</v>
      </c>
    </row>
    <row r="7" spans="1:8" ht="11.25">
      <c r="A7" s="53">
        <v>6</v>
      </c>
      <c r="B7" s="53" t="s">
        <v>15</v>
      </c>
      <c r="C7" s="53" t="s">
        <v>15</v>
      </c>
      <c r="D7" s="53" t="s">
        <v>16</v>
      </c>
      <c r="E7" s="53" t="s">
        <v>17</v>
      </c>
      <c r="F7" s="53" t="s">
        <v>18</v>
      </c>
      <c r="G7" s="53" t="s">
        <v>19</v>
      </c>
      <c r="H7" s="53" t="s">
        <v>1159</v>
      </c>
    </row>
    <row r="8" spans="1:8" ht="11.25">
      <c r="A8" s="53">
        <v>7</v>
      </c>
      <c r="B8" s="53" t="s">
        <v>15</v>
      </c>
      <c r="C8" s="53" t="s">
        <v>15</v>
      </c>
      <c r="D8" s="53" t="s">
        <v>16</v>
      </c>
      <c r="E8" s="53" t="s">
        <v>20</v>
      </c>
      <c r="F8" s="53" t="s">
        <v>698</v>
      </c>
      <c r="G8" s="53" t="s">
        <v>21</v>
      </c>
      <c r="H8" s="53" t="s">
        <v>1159</v>
      </c>
    </row>
    <row r="9" spans="1:8" ht="11.25">
      <c r="A9" s="53">
        <v>8</v>
      </c>
      <c r="B9" s="53" t="s">
        <v>15</v>
      </c>
      <c r="C9" s="53" t="s">
        <v>15</v>
      </c>
      <c r="D9" s="53" t="s">
        <v>16</v>
      </c>
      <c r="E9" s="53" t="s">
        <v>22</v>
      </c>
      <c r="F9" s="53" t="s">
        <v>23</v>
      </c>
      <c r="G9" s="53" t="s">
        <v>19</v>
      </c>
      <c r="H9" s="53" t="s">
        <v>1157</v>
      </c>
    </row>
    <row r="10" spans="1:8" ht="11.25">
      <c r="A10" s="53">
        <v>9</v>
      </c>
      <c r="B10" s="53" t="s">
        <v>15</v>
      </c>
      <c r="C10" s="53" t="s">
        <v>15</v>
      </c>
      <c r="D10" s="53" t="s">
        <v>16</v>
      </c>
      <c r="E10" s="53" t="s">
        <v>24</v>
      </c>
      <c r="F10" s="53" t="s">
        <v>25</v>
      </c>
      <c r="G10" s="53" t="s">
        <v>19</v>
      </c>
      <c r="H10" s="53" t="s">
        <v>1159</v>
      </c>
    </row>
    <row r="11" spans="1:8" ht="11.25">
      <c r="A11" s="53">
        <v>10</v>
      </c>
      <c r="B11" s="53" t="s">
        <v>15</v>
      </c>
      <c r="C11" s="53" t="s">
        <v>15</v>
      </c>
      <c r="D11" s="53" t="s">
        <v>16</v>
      </c>
      <c r="E11" s="53" t="s">
        <v>1173</v>
      </c>
      <c r="F11" s="53" t="s">
        <v>26</v>
      </c>
      <c r="G11" s="53" t="s">
        <v>19</v>
      </c>
      <c r="H11" s="53" t="s">
        <v>1159</v>
      </c>
    </row>
    <row r="12" spans="1:8" ht="11.25">
      <c r="A12" s="53">
        <v>11</v>
      </c>
      <c r="B12" s="53" t="s">
        <v>15</v>
      </c>
      <c r="C12" s="53" t="s">
        <v>15</v>
      </c>
      <c r="D12" s="53" t="s">
        <v>16</v>
      </c>
      <c r="E12" s="53" t="s">
        <v>27</v>
      </c>
      <c r="F12" s="53" t="s">
        <v>28</v>
      </c>
      <c r="G12" s="53" t="s">
        <v>29</v>
      </c>
      <c r="H12" s="53" t="s">
        <v>1159</v>
      </c>
    </row>
    <row r="13" spans="1:8" ht="11.25">
      <c r="A13" s="53">
        <v>12</v>
      </c>
      <c r="B13" s="53" t="s">
        <v>15</v>
      </c>
      <c r="C13" s="53" t="s">
        <v>15</v>
      </c>
      <c r="D13" s="53" t="s">
        <v>16</v>
      </c>
      <c r="E13" s="53" t="s">
        <v>30</v>
      </c>
      <c r="F13" s="53" t="s">
        <v>31</v>
      </c>
      <c r="G13" s="53" t="s">
        <v>32</v>
      </c>
      <c r="H13" s="53" t="s">
        <v>1159</v>
      </c>
    </row>
    <row r="14" spans="1:8" ht="11.25">
      <c r="A14" s="53">
        <v>13</v>
      </c>
      <c r="B14" s="53" t="s">
        <v>33</v>
      </c>
      <c r="C14" s="53" t="s">
        <v>33</v>
      </c>
      <c r="D14" s="53" t="s">
        <v>34</v>
      </c>
      <c r="E14" s="53" t="s">
        <v>35</v>
      </c>
      <c r="F14" s="53" t="s">
        <v>36</v>
      </c>
      <c r="G14" s="53" t="s">
        <v>37</v>
      </c>
      <c r="H14" s="53" t="s">
        <v>1159</v>
      </c>
    </row>
    <row r="15" spans="1:8" ht="11.25">
      <c r="A15" s="53">
        <v>14</v>
      </c>
      <c r="B15" s="53" t="s">
        <v>38</v>
      </c>
      <c r="C15" s="53" t="s">
        <v>38</v>
      </c>
      <c r="D15" s="53" t="s">
        <v>39</v>
      </c>
      <c r="E15" s="53" t="s">
        <v>40</v>
      </c>
      <c r="F15" s="53" t="s">
        <v>41</v>
      </c>
      <c r="G15" s="53" t="s">
        <v>42</v>
      </c>
      <c r="H15" s="53" t="s">
        <v>1159</v>
      </c>
    </row>
    <row r="16" spans="1:8" ht="11.25">
      <c r="A16" s="53">
        <v>15</v>
      </c>
      <c r="B16" s="53" t="s">
        <v>38</v>
      </c>
      <c r="C16" s="53" t="s">
        <v>38</v>
      </c>
      <c r="D16" s="53" t="s">
        <v>39</v>
      </c>
      <c r="E16" s="53" t="s">
        <v>43</v>
      </c>
      <c r="F16" s="53" t="s">
        <v>44</v>
      </c>
      <c r="G16" s="53" t="s">
        <v>42</v>
      </c>
      <c r="H16" s="53" t="s">
        <v>1157</v>
      </c>
    </row>
    <row r="17" spans="1:8" ht="11.25">
      <c r="A17" s="53">
        <v>16</v>
      </c>
      <c r="B17" s="53" t="s">
        <v>38</v>
      </c>
      <c r="C17" s="53" t="s">
        <v>38</v>
      </c>
      <c r="D17" s="53" t="s">
        <v>39</v>
      </c>
      <c r="E17" s="53" t="s">
        <v>45</v>
      </c>
      <c r="F17" s="53" t="s">
        <v>46</v>
      </c>
      <c r="G17" s="53" t="s">
        <v>42</v>
      </c>
      <c r="H17" s="53" t="s">
        <v>1159</v>
      </c>
    </row>
    <row r="18" spans="1:8" ht="11.25">
      <c r="A18" s="53">
        <v>17</v>
      </c>
      <c r="B18" s="53" t="s">
        <v>38</v>
      </c>
      <c r="C18" s="53" t="s">
        <v>38</v>
      </c>
      <c r="D18" s="53" t="s">
        <v>39</v>
      </c>
      <c r="E18" s="53" t="s">
        <v>47</v>
      </c>
      <c r="F18" s="53" t="s">
        <v>48</v>
      </c>
      <c r="G18" s="53" t="s">
        <v>42</v>
      </c>
      <c r="H18" s="53" t="s">
        <v>1158</v>
      </c>
    </row>
    <row r="19" spans="1:8" ht="11.25">
      <c r="A19" s="53">
        <v>18</v>
      </c>
      <c r="B19" s="53" t="s">
        <v>38</v>
      </c>
      <c r="C19" s="53" t="s">
        <v>38</v>
      </c>
      <c r="D19" s="53" t="s">
        <v>39</v>
      </c>
      <c r="E19" s="53" t="s">
        <v>49</v>
      </c>
      <c r="F19" s="53" t="s">
        <v>50</v>
      </c>
      <c r="G19" s="53" t="s">
        <v>42</v>
      </c>
      <c r="H19" s="53" t="s">
        <v>1159</v>
      </c>
    </row>
    <row r="20" spans="1:8" ht="11.25">
      <c r="A20" s="53">
        <v>19</v>
      </c>
      <c r="B20" s="53" t="s">
        <v>38</v>
      </c>
      <c r="C20" s="53" t="s">
        <v>38</v>
      </c>
      <c r="D20" s="53" t="s">
        <v>39</v>
      </c>
      <c r="E20" s="53" t="s">
        <v>51</v>
      </c>
      <c r="F20" s="53" t="s">
        <v>52</v>
      </c>
      <c r="G20" s="53" t="s">
        <v>42</v>
      </c>
      <c r="H20" s="53" t="s">
        <v>1159</v>
      </c>
    </row>
    <row r="21" spans="1:8" ht="11.25">
      <c r="A21" s="53">
        <v>20</v>
      </c>
      <c r="B21" s="53" t="s">
        <v>53</v>
      </c>
      <c r="C21" s="53" t="s">
        <v>53</v>
      </c>
      <c r="D21" s="53" t="s">
        <v>54</v>
      </c>
      <c r="E21" s="53" t="s">
        <v>55</v>
      </c>
      <c r="F21" s="53" t="s">
        <v>56</v>
      </c>
      <c r="G21" s="53" t="s">
        <v>57</v>
      </c>
      <c r="H21" s="53" t="s">
        <v>1159</v>
      </c>
    </row>
    <row r="22" spans="1:8" ht="11.25">
      <c r="A22" s="53">
        <v>21</v>
      </c>
      <c r="B22" s="53" t="s">
        <v>53</v>
      </c>
      <c r="C22" s="53" t="s">
        <v>53</v>
      </c>
      <c r="D22" s="53" t="s">
        <v>54</v>
      </c>
      <c r="E22" s="53" t="s">
        <v>58</v>
      </c>
      <c r="F22" s="53" t="s">
        <v>59</v>
      </c>
      <c r="G22" s="53" t="s">
        <v>60</v>
      </c>
      <c r="H22" s="53" t="s">
        <v>1159</v>
      </c>
    </row>
    <row r="23" spans="1:8" ht="11.25">
      <c r="A23" s="53">
        <v>22</v>
      </c>
      <c r="B23" s="53" t="s">
        <v>53</v>
      </c>
      <c r="C23" s="53" t="s">
        <v>53</v>
      </c>
      <c r="D23" s="53" t="s">
        <v>54</v>
      </c>
      <c r="E23" s="53" t="s">
        <v>61</v>
      </c>
      <c r="F23" s="53" t="s">
        <v>62</v>
      </c>
      <c r="G23" s="53" t="s">
        <v>60</v>
      </c>
      <c r="H23" s="53" t="s">
        <v>1159</v>
      </c>
    </row>
    <row r="24" spans="1:8" ht="11.25">
      <c r="A24" s="53">
        <v>23</v>
      </c>
      <c r="B24" s="53" t="s">
        <v>53</v>
      </c>
      <c r="C24" s="53" t="s">
        <v>53</v>
      </c>
      <c r="D24" s="53" t="s">
        <v>54</v>
      </c>
      <c r="E24" s="53" t="s">
        <v>63</v>
      </c>
      <c r="F24" s="53" t="s">
        <v>64</v>
      </c>
      <c r="G24" s="53" t="s">
        <v>57</v>
      </c>
      <c r="H24" s="53" t="s">
        <v>1157</v>
      </c>
    </row>
    <row r="25" spans="1:8" ht="11.25">
      <c r="A25" s="53">
        <v>24</v>
      </c>
      <c r="B25" s="53" t="s">
        <v>53</v>
      </c>
      <c r="C25" s="53" t="s">
        <v>53</v>
      </c>
      <c r="D25" s="53" t="s">
        <v>54</v>
      </c>
      <c r="E25" s="53" t="s">
        <v>65</v>
      </c>
      <c r="F25" s="53" t="s">
        <v>66</v>
      </c>
      <c r="G25" s="53" t="s">
        <v>60</v>
      </c>
      <c r="H25" s="53" t="s">
        <v>1157</v>
      </c>
    </row>
    <row r="26" spans="1:8" ht="11.25">
      <c r="A26" s="53">
        <v>25</v>
      </c>
      <c r="B26" s="53" t="s">
        <v>53</v>
      </c>
      <c r="C26" s="53" t="s">
        <v>53</v>
      </c>
      <c r="D26" s="53" t="s">
        <v>54</v>
      </c>
      <c r="E26" s="53" t="s">
        <v>67</v>
      </c>
      <c r="F26" s="53" t="s">
        <v>68</v>
      </c>
      <c r="G26" s="53" t="s">
        <v>60</v>
      </c>
      <c r="H26" s="53" t="s">
        <v>1159</v>
      </c>
    </row>
    <row r="27" spans="1:8" ht="11.25">
      <c r="A27" s="53">
        <v>26</v>
      </c>
      <c r="B27" s="53" t="s">
        <v>69</v>
      </c>
      <c r="C27" s="53" t="s">
        <v>69</v>
      </c>
      <c r="D27" s="53" t="s">
        <v>70</v>
      </c>
      <c r="E27" s="53" t="s">
        <v>1173</v>
      </c>
      <c r="F27" s="53" t="s">
        <v>71</v>
      </c>
      <c r="G27" s="53" t="s">
        <v>72</v>
      </c>
      <c r="H27" s="53" t="s">
        <v>1159</v>
      </c>
    </row>
    <row r="28" spans="1:8" ht="11.25">
      <c r="A28" s="53">
        <v>27</v>
      </c>
      <c r="B28" s="53" t="s">
        <v>69</v>
      </c>
      <c r="C28" s="53" t="s">
        <v>69</v>
      </c>
      <c r="D28" s="53" t="s">
        <v>70</v>
      </c>
      <c r="E28" s="53" t="s">
        <v>73</v>
      </c>
      <c r="F28" s="53" t="s">
        <v>74</v>
      </c>
      <c r="G28" s="53" t="s">
        <v>75</v>
      </c>
      <c r="H28" s="53" t="s">
        <v>1158</v>
      </c>
    </row>
    <row r="29" spans="1:8" ht="11.25">
      <c r="A29" s="53">
        <v>28</v>
      </c>
      <c r="B29" s="53" t="s">
        <v>69</v>
      </c>
      <c r="C29" s="53" t="s">
        <v>69</v>
      </c>
      <c r="D29" s="53" t="s">
        <v>70</v>
      </c>
      <c r="E29" s="53" t="s">
        <v>76</v>
      </c>
      <c r="F29" s="53" t="s">
        <v>77</v>
      </c>
      <c r="G29" s="53" t="s">
        <v>78</v>
      </c>
      <c r="H29" s="53" t="s">
        <v>1159</v>
      </c>
    </row>
    <row r="30" spans="1:7" ht="11.25">
      <c r="A30" s="53">
        <v>29</v>
      </c>
      <c r="B30" s="53" t="s">
        <v>69</v>
      </c>
      <c r="C30" s="53" t="s">
        <v>69</v>
      </c>
      <c r="D30" s="53" t="s">
        <v>70</v>
      </c>
      <c r="E30" s="53" t="s">
        <v>79</v>
      </c>
      <c r="F30" s="53" t="s">
        <v>80</v>
      </c>
      <c r="G30" s="53" t="s">
        <v>72</v>
      </c>
    </row>
    <row r="31" spans="1:8" ht="11.25">
      <c r="A31" s="53">
        <v>30</v>
      </c>
      <c r="B31" s="53" t="s">
        <v>69</v>
      </c>
      <c r="C31" s="53" t="s">
        <v>69</v>
      </c>
      <c r="D31" s="53" t="s">
        <v>70</v>
      </c>
      <c r="E31" s="53" t="s">
        <v>81</v>
      </c>
      <c r="F31" s="53" t="s">
        <v>82</v>
      </c>
      <c r="G31" s="53" t="s">
        <v>83</v>
      </c>
      <c r="H31" s="53" t="s">
        <v>1159</v>
      </c>
    </row>
    <row r="32" spans="1:8" ht="11.25">
      <c r="A32" s="53">
        <v>31</v>
      </c>
      <c r="B32" s="53" t="s">
        <v>69</v>
      </c>
      <c r="C32" s="53" t="s">
        <v>69</v>
      </c>
      <c r="D32" s="53" t="s">
        <v>70</v>
      </c>
      <c r="E32" s="53" t="s">
        <v>84</v>
      </c>
      <c r="F32" s="53" t="s">
        <v>85</v>
      </c>
      <c r="G32" s="53" t="s">
        <v>42</v>
      </c>
      <c r="H32" s="53" t="s">
        <v>1159</v>
      </c>
    </row>
    <row r="33" spans="1:8" ht="11.25">
      <c r="A33" s="53">
        <v>32</v>
      </c>
      <c r="B33" s="53" t="s">
        <v>86</v>
      </c>
      <c r="C33" s="53" t="s">
        <v>86</v>
      </c>
      <c r="D33" s="53" t="s">
        <v>87</v>
      </c>
      <c r="E33" s="53" t="s">
        <v>88</v>
      </c>
      <c r="F33" s="53" t="s">
        <v>89</v>
      </c>
      <c r="G33" s="53" t="s">
        <v>90</v>
      </c>
      <c r="H33" s="53" t="s">
        <v>1159</v>
      </c>
    </row>
    <row r="34" spans="1:8" ht="11.25">
      <c r="A34" s="53">
        <v>33</v>
      </c>
      <c r="B34" s="53" t="s">
        <v>86</v>
      </c>
      <c r="C34" s="53" t="s">
        <v>86</v>
      </c>
      <c r="D34" s="53" t="s">
        <v>87</v>
      </c>
      <c r="E34" s="53" t="s">
        <v>91</v>
      </c>
      <c r="F34" s="53" t="s">
        <v>92</v>
      </c>
      <c r="G34" s="53" t="s">
        <v>90</v>
      </c>
      <c r="H34" s="53" t="s">
        <v>1159</v>
      </c>
    </row>
    <row r="35" spans="1:8" ht="11.25">
      <c r="A35" s="53">
        <v>34</v>
      </c>
      <c r="B35" s="53" t="s">
        <v>86</v>
      </c>
      <c r="C35" s="53" t="s">
        <v>86</v>
      </c>
      <c r="D35" s="53" t="s">
        <v>87</v>
      </c>
      <c r="E35" s="53" t="s">
        <v>93</v>
      </c>
      <c r="F35" s="53" t="s">
        <v>94</v>
      </c>
      <c r="G35" s="53" t="s">
        <v>57</v>
      </c>
      <c r="H35" s="53" t="s">
        <v>1159</v>
      </c>
    </row>
    <row r="36" spans="1:8" ht="11.25">
      <c r="A36" s="53">
        <v>35</v>
      </c>
      <c r="B36" s="53" t="s">
        <v>86</v>
      </c>
      <c r="C36" s="53" t="s">
        <v>86</v>
      </c>
      <c r="D36" s="53" t="s">
        <v>87</v>
      </c>
      <c r="E36" s="53" t="s">
        <v>95</v>
      </c>
      <c r="F36" s="53" t="s">
        <v>96</v>
      </c>
      <c r="G36" s="53" t="s">
        <v>57</v>
      </c>
      <c r="H36" s="53" t="s">
        <v>1159</v>
      </c>
    </row>
    <row r="37" spans="1:8" ht="11.25">
      <c r="A37" s="53">
        <v>36</v>
      </c>
      <c r="B37" s="53" t="s">
        <v>97</v>
      </c>
      <c r="C37" s="53" t="s">
        <v>97</v>
      </c>
      <c r="D37" s="53" t="s">
        <v>98</v>
      </c>
      <c r="E37" s="53" t="s">
        <v>20</v>
      </c>
      <c r="F37" s="53" t="s">
        <v>698</v>
      </c>
      <c r="G37" s="53" t="s">
        <v>21</v>
      </c>
      <c r="H37" s="53" t="s">
        <v>1159</v>
      </c>
    </row>
    <row r="38" spans="1:8" ht="11.25">
      <c r="A38" s="53">
        <v>37</v>
      </c>
      <c r="B38" s="53" t="s">
        <v>97</v>
      </c>
      <c r="C38" s="53" t="s">
        <v>97</v>
      </c>
      <c r="D38" s="53" t="s">
        <v>98</v>
      </c>
      <c r="E38" s="53" t="s">
        <v>99</v>
      </c>
      <c r="F38" s="53" t="s">
        <v>100</v>
      </c>
      <c r="G38" s="53" t="s">
        <v>101</v>
      </c>
      <c r="H38" s="53" t="s">
        <v>1159</v>
      </c>
    </row>
    <row r="39" spans="1:8" ht="11.25">
      <c r="A39" s="53">
        <v>38</v>
      </c>
      <c r="B39" s="53" t="s">
        <v>97</v>
      </c>
      <c r="C39" s="53" t="s">
        <v>97</v>
      </c>
      <c r="D39" s="53" t="s">
        <v>98</v>
      </c>
      <c r="E39" s="53" t="s">
        <v>102</v>
      </c>
      <c r="F39" s="53" t="s">
        <v>103</v>
      </c>
      <c r="G39" s="53" t="s">
        <v>83</v>
      </c>
      <c r="H39" s="53" t="s">
        <v>1158</v>
      </c>
    </row>
    <row r="40" spans="1:8" ht="11.25">
      <c r="A40" s="53">
        <v>39</v>
      </c>
      <c r="B40" s="53" t="s">
        <v>97</v>
      </c>
      <c r="C40" s="53" t="s">
        <v>97</v>
      </c>
      <c r="D40" s="53" t="s">
        <v>98</v>
      </c>
      <c r="E40" s="53" t="s">
        <v>104</v>
      </c>
      <c r="F40" s="53" t="s">
        <v>105</v>
      </c>
      <c r="G40" s="53" t="s">
        <v>83</v>
      </c>
      <c r="H40" s="53" t="s">
        <v>1159</v>
      </c>
    </row>
    <row r="41" spans="1:8" ht="11.25">
      <c r="A41" s="53">
        <v>40</v>
      </c>
      <c r="B41" s="53" t="s">
        <v>97</v>
      </c>
      <c r="C41" s="53" t="s">
        <v>97</v>
      </c>
      <c r="D41" s="53" t="s">
        <v>98</v>
      </c>
      <c r="E41" s="53" t="s">
        <v>106</v>
      </c>
      <c r="F41" s="53" t="s">
        <v>107</v>
      </c>
      <c r="G41" s="53" t="s">
        <v>101</v>
      </c>
      <c r="H41" s="53" t="s">
        <v>1159</v>
      </c>
    </row>
    <row r="42" spans="1:8" ht="11.25">
      <c r="A42" s="53">
        <v>41</v>
      </c>
      <c r="B42" s="53" t="s">
        <v>97</v>
      </c>
      <c r="C42" s="53" t="s">
        <v>97</v>
      </c>
      <c r="D42" s="53" t="s">
        <v>98</v>
      </c>
      <c r="E42" s="53" t="s">
        <v>108</v>
      </c>
      <c r="F42" s="53" t="s">
        <v>109</v>
      </c>
      <c r="G42" s="53" t="s">
        <v>110</v>
      </c>
      <c r="H42" s="53" t="s">
        <v>1159</v>
      </c>
    </row>
    <row r="43" spans="1:8" ht="11.25">
      <c r="A43" s="53">
        <v>42</v>
      </c>
      <c r="B43" s="53" t="s">
        <v>97</v>
      </c>
      <c r="C43" s="53" t="s">
        <v>97</v>
      </c>
      <c r="D43" s="53" t="s">
        <v>98</v>
      </c>
      <c r="E43" s="53" t="s">
        <v>111</v>
      </c>
      <c r="F43" s="53" t="s">
        <v>112</v>
      </c>
      <c r="G43" s="53" t="s">
        <v>75</v>
      </c>
      <c r="H43" s="53" t="s">
        <v>1159</v>
      </c>
    </row>
    <row r="44" spans="1:8" ht="11.25">
      <c r="A44" s="53">
        <v>43</v>
      </c>
      <c r="B44" s="53" t="s">
        <v>97</v>
      </c>
      <c r="C44" s="53" t="s">
        <v>97</v>
      </c>
      <c r="D44" s="53" t="s">
        <v>98</v>
      </c>
      <c r="E44" s="53" t="s">
        <v>113</v>
      </c>
      <c r="F44" s="53" t="s">
        <v>114</v>
      </c>
      <c r="G44" s="53" t="s">
        <v>115</v>
      </c>
      <c r="H44" s="53" t="s">
        <v>1159</v>
      </c>
    </row>
    <row r="45" spans="1:8" ht="11.25">
      <c r="A45" s="53">
        <v>44</v>
      </c>
      <c r="B45" s="53" t="s">
        <v>97</v>
      </c>
      <c r="C45" s="53" t="s">
        <v>97</v>
      </c>
      <c r="D45" s="53" t="s">
        <v>98</v>
      </c>
      <c r="E45" s="53" t="s">
        <v>116</v>
      </c>
      <c r="F45" s="53" t="s">
        <v>117</v>
      </c>
      <c r="G45" s="53" t="s">
        <v>75</v>
      </c>
      <c r="H45" s="53" t="s">
        <v>1159</v>
      </c>
    </row>
    <row r="46" spans="1:8" ht="11.25">
      <c r="A46" s="53">
        <v>45</v>
      </c>
      <c r="B46" s="53" t="s">
        <v>97</v>
      </c>
      <c r="C46" s="53" t="s">
        <v>97</v>
      </c>
      <c r="D46" s="53" t="s">
        <v>98</v>
      </c>
      <c r="E46" s="53" t="s">
        <v>118</v>
      </c>
      <c r="F46" s="53" t="s">
        <v>119</v>
      </c>
      <c r="G46" s="53" t="s">
        <v>83</v>
      </c>
      <c r="H46" s="53" t="s">
        <v>1159</v>
      </c>
    </row>
    <row r="47" spans="1:8" ht="11.25">
      <c r="A47" s="53">
        <v>46</v>
      </c>
      <c r="B47" s="53" t="s">
        <v>97</v>
      </c>
      <c r="C47" s="53" t="s">
        <v>97</v>
      </c>
      <c r="D47" s="53" t="s">
        <v>98</v>
      </c>
      <c r="E47" s="53" t="s">
        <v>120</v>
      </c>
      <c r="F47" s="53" t="s">
        <v>121</v>
      </c>
      <c r="G47" s="53" t="s">
        <v>101</v>
      </c>
      <c r="H47" s="53" t="s">
        <v>1159</v>
      </c>
    </row>
    <row r="48" spans="1:8" ht="11.25">
      <c r="A48" s="53">
        <v>47</v>
      </c>
      <c r="B48" s="53" t="s">
        <v>97</v>
      </c>
      <c r="C48" s="53" t="s">
        <v>97</v>
      </c>
      <c r="D48" s="53" t="s">
        <v>98</v>
      </c>
      <c r="E48" s="53" t="s">
        <v>122</v>
      </c>
      <c r="F48" s="53" t="s">
        <v>123</v>
      </c>
      <c r="G48" s="53" t="s">
        <v>101</v>
      </c>
      <c r="H48" s="53" t="s">
        <v>1159</v>
      </c>
    </row>
    <row r="49" spans="1:8" ht="11.25">
      <c r="A49" s="53">
        <v>48</v>
      </c>
      <c r="B49" s="53" t="s">
        <v>97</v>
      </c>
      <c r="C49" s="53" t="s">
        <v>97</v>
      </c>
      <c r="D49" s="53" t="s">
        <v>98</v>
      </c>
      <c r="E49" s="53" t="s">
        <v>124</v>
      </c>
      <c r="F49" s="53" t="s">
        <v>125</v>
      </c>
      <c r="G49" s="53" t="s">
        <v>126</v>
      </c>
      <c r="H49" s="53" t="s">
        <v>1159</v>
      </c>
    </row>
    <row r="50" spans="1:8" ht="11.25">
      <c r="A50" s="53">
        <v>49</v>
      </c>
      <c r="B50" s="53" t="s">
        <v>97</v>
      </c>
      <c r="C50" s="53" t="s">
        <v>97</v>
      </c>
      <c r="D50" s="53" t="s">
        <v>98</v>
      </c>
      <c r="E50" s="53" t="s">
        <v>127</v>
      </c>
      <c r="F50" s="53" t="s">
        <v>128</v>
      </c>
      <c r="G50" s="53" t="s">
        <v>115</v>
      </c>
      <c r="H50" s="53" t="s">
        <v>1158</v>
      </c>
    </row>
    <row r="51" spans="1:8" ht="11.25">
      <c r="A51" s="53">
        <v>50</v>
      </c>
      <c r="B51" s="53" t="s">
        <v>97</v>
      </c>
      <c r="C51" s="53" t="s">
        <v>97</v>
      </c>
      <c r="D51" s="53" t="s">
        <v>98</v>
      </c>
      <c r="E51" s="53" t="s">
        <v>129</v>
      </c>
      <c r="F51" s="53" t="s">
        <v>130</v>
      </c>
      <c r="G51" s="53" t="s">
        <v>83</v>
      </c>
      <c r="H51" s="53" t="s">
        <v>1159</v>
      </c>
    </row>
    <row r="52" spans="1:8" ht="11.25">
      <c r="A52" s="53">
        <v>51</v>
      </c>
      <c r="B52" s="53" t="s">
        <v>97</v>
      </c>
      <c r="C52" s="53" t="s">
        <v>97</v>
      </c>
      <c r="D52" s="53" t="s">
        <v>98</v>
      </c>
      <c r="E52" s="53" t="s">
        <v>131</v>
      </c>
      <c r="F52" s="53" t="s">
        <v>132</v>
      </c>
      <c r="G52" s="53" t="s">
        <v>115</v>
      </c>
      <c r="H52" s="53" t="s">
        <v>1158</v>
      </c>
    </row>
    <row r="53" spans="1:8" ht="11.25">
      <c r="A53" s="53">
        <v>52</v>
      </c>
      <c r="B53" s="53" t="s">
        <v>97</v>
      </c>
      <c r="C53" s="53" t="s">
        <v>97</v>
      </c>
      <c r="D53" s="53" t="s">
        <v>98</v>
      </c>
      <c r="E53" s="53" t="s">
        <v>133</v>
      </c>
      <c r="F53" s="53" t="s">
        <v>134</v>
      </c>
      <c r="G53" s="53" t="s">
        <v>83</v>
      </c>
      <c r="H53" s="53" t="s">
        <v>1159</v>
      </c>
    </row>
    <row r="54" spans="1:8" ht="11.25">
      <c r="A54" s="53">
        <v>53</v>
      </c>
      <c r="B54" s="53" t="s">
        <v>97</v>
      </c>
      <c r="C54" s="53" t="s">
        <v>97</v>
      </c>
      <c r="D54" s="53" t="s">
        <v>98</v>
      </c>
      <c r="E54" s="53" t="s">
        <v>81</v>
      </c>
      <c r="F54" s="53" t="s">
        <v>82</v>
      </c>
      <c r="G54" s="53" t="s">
        <v>83</v>
      </c>
      <c r="H54" s="53" t="s">
        <v>1159</v>
      </c>
    </row>
    <row r="55" spans="1:8" ht="11.25">
      <c r="A55" s="53">
        <v>54</v>
      </c>
      <c r="B55" s="53" t="s">
        <v>97</v>
      </c>
      <c r="C55" s="53" t="s">
        <v>97</v>
      </c>
      <c r="D55" s="53" t="s">
        <v>98</v>
      </c>
      <c r="E55" s="53" t="s">
        <v>135</v>
      </c>
      <c r="F55" s="53" t="s">
        <v>136</v>
      </c>
      <c r="G55" s="53" t="s">
        <v>101</v>
      </c>
      <c r="H55" s="53" t="s">
        <v>1159</v>
      </c>
    </row>
    <row r="56" spans="1:8" ht="11.25">
      <c r="A56" s="53">
        <v>55</v>
      </c>
      <c r="B56" s="53" t="s">
        <v>97</v>
      </c>
      <c r="C56" s="53" t="s">
        <v>97</v>
      </c>
      <c r="D56" s="53" t="s">
        <v>98</v>
      </c>
      <c r="E56" s="53" t="s">
        <v>137</v>
      </c>
      <c r="F56" s="53" t="s">
        <v>138</v>
      </c>
      <c r="G56" s="53" t="s">
        <v>126</v>
      </c>
      <c r="H56" s="53" t="s">
        <v>1159</v>
      </c>
    </row>
    <row r="57" spans="1:8" ht="11.25">
      <c r="A57" s="53">
        <v>56</v>
      </c>
      <c r="B57" s="53" t="s">
        <v>97</v>
      </c>
      <c r="C57" s="53" t="s">
        <v>97</v>
      </c>
      <c r="D57" s="53" t="s">
        <v>98</v>
      </c>
      <c r="E57" s="53" t="s">
        <v>139</v>
      </c>
      <c r="F57" s="53" t="s">
        <v>140</v>
      </c>
      <c r="G57" s="53" t="s">
        <v>141</v>
      </c>
      <c r="H57" s="53" t="s">
        <v>1159</v>
      </c>
    </row>
    <row r="58" spans="1:8" ht="11.25">
      <c r="A58" s="53">
        <v>57</v>
      </c>
      <c r="B58" s="53" t="s">
        <v>97</v>
      </c>
      <c r="C58" s="53" t="s">
        <v>97</v>
      </c>
      <c r="D58" s="53" t="s">
        <v>98</v>
      </c>
      <c r="E58" s="53" t="s">
        <v>142</v>
      </c>
      <c r="F58" s="53" t="s">
        <v>143</v>
      </c>
      <c r="G58" s="53" t="s">
        <v>144</v>
      </c>
      <c r="H58" s="53" t="s">
        <v>1159</v>
      </c>
    </row>
    <row r="59" spans="1:8" ht="11.25">
      <c r="A59" s="53">
        <v>58</v>
      </c>
      <c r="B59" s="53" t="s">
        <v>97</v>
      </c>
      <c r="C59" s="53" t="s">
        <v>97</v>
      </c>
      <c r="D59" s="53" t="s">
        <v>98</v>
      </c>
      <c r="E59" s="53" t="s">
        <v>145</v>
      </c>
      <c r="F59" s="53" t="s">
        <v>146</v>
      </c>
      <c r="G59" s="53" t="s">
        <v>147</v>
      </c>
      <c r="H59" s="53" t="s">
        <v>1159</v>
      </c>
    </row>
    <row r="60" spans="1:8" ht="11.25">
      <c r="A60" s="53">
        <v>59</v>
      </c>
      <c r="B60" s="53" t="s">
        <v>97</v>
      </c>
      <c r="C60" s="53" t="s">
        <v>97</v>
      </c>
      <c r="D60" s="53" t="s">
        <v>98</v>
      </c>
      <c r="E60" s="53" t="s">
        <v>148</v>
      </c>
      <c r="F60" s="53" t="s">
        <v>143</v>
      </c>
      <c r="G60" s="53" t="s">
        <v>149</v>
      </c>
      <c r="H60" s="53" t="s">
        <v>1159</v>
      </c>
    </row>
    <row r="61" spans="1:8" ht="11.25">
      <c r="A61" s="53">
        <v>60</v>
      </c>
      <c r="B61" s="53" t="s">
        <v>150</v>
      </c>
      <c r="C61" s="53" t="s">
        <v>150</v>
      </c>
      <c r="D61" s="53" t="s">
        <v>151</v>
      </c>
      <c r="E61" s="53" t="s">
        <v>152</v>
      </c>
      <c r="F61" s="53" t="s">
        <v>153</v>
      </c>
      <c r="G61" s="53" t="s">
        <v>154</v>
      </c>
      <c r="H61" s="53" t="s">
        <v>1159</v>
      </c>
    </row>
    <row r="62" spans="1:8" ht="11.25">
      <c r="A62" s="53">
        <v>61</v>
      </c>
      <c r="B62" s="53" t="s">
        <v>150</v>
      </c>
      <c r="C62" s="53" t="s">
        <v>150</v>
      </c>
      <c r="D62" s="53" t="s">
        <v>151</v>
      </c>
      <c r="E62" s="53" t="s">
        <v>155</v>
      </c>
      <c r="F62" s="53" t="s">
        <v>156</v>
      </c>
      <c r="G62" s="53" t="s">
        <v>157</v>
      </c>
      <c r="H62" s="53" t="s">
        <v>1159</v>
      </c>
    </row>
    <row r="63" spans="1:8" ht="11.25">
      <c r="A63" s="53">
        <v>62</v>
      </c>
      <c r="B63" s="53" t="s">
        <v>158</v>
      </c>
      <c r="C63" s="53" t="s">
        <v>158</v>
      </c>
      <c r="D63" s="53" t="s">
        <v>159</v>
      </c>
      <c r="E63" s="53" t="s">
        <v>160</v>
      </c>
      <c r="F63" s="53" t="s">
        <v>161</v>
      </c>
      <c r="G63" s="53" t="s">
        <v>162</v>
      </c>
      <c r="H63" s="53" t="s">
        <v>1159</v>
      </c>
    </row>
    <row r="64" spans="1:8" ht="11.25">
      <c r="A64" s="53">
        <v>63</v>
      </c>
      <c r="B64" s="53" t="s">
        <v>158</v>
      </c>
      <c r="C64" s="53" t="s">
        <v>158</v>
      </c>
      <c r="D64" s="53" t="s">
        <v>159</v>
      </c>
      <c r="E64" s="53" t="s">
        <v>163</v>
      </c>
      <c r="F64" s="53" t="s">
        <v>164</v>
      </c>
      <c r="G64" s="53" t="s">
        <v>162</v>
      </c>
      <c r="H64" s="53" t="s">
        <v>1159</v>
      </c>
    </row>
    <row r="65" spans="1:8" ht="11.25">
      <c r="A65" s="53">
        <v>64</v>
      </c>
      <c r="B65" s="53" t="s">
        <v>165</v>
      </c>
      <c r="C65" s="53" t="s">
        <v>165</v>
      </c>
      <c r="D65" s="53" t="s">
        <v>166</v>
      </c>
      <c r="E65" s="53" t="s">
        <v>552</v>
      </c>
      <c r="F65" s="53" t="s">
        <v>167</v>
      </c>
      <c r="G65" s="53" t="s">
        <v>168</v>
      </c>
      <c r="H65" s="53" t="s">
        <v>1159</v>
      </c>
    </row>
    <row r="66" spans="1:8" ht="11.25">
      <c r="A66" s="53">
        <v>65</v>
      </c>
      <c r="B66" s="53" t="s">
        <v>165</v>
      </c>
      <c r="C66" s="53" t="s">
        <v>165</v>
      </c>
      <c r="D66" s="53" t="s">
        <v>166</v>
      </c>
      <c r="E66" s="53" t="s">
        <v>169</v>
      </c>
      <c r="F66" s="53" t="s">
        <v>170</v>
      </c>
      <c r="G66" s="53" t="s">
        <v>12</v>
      </c>
      <c r="H66" s="53" t="s">
        <v>1157</v>
      </c>
    </row>
    <row r="67" spans="1:8" ht="11.25">
      <c r="A67" s="53">
        <v>66</v>
      </c>
      <c r="B67" s="53" t="s">
        <v>171</v>
      </c>
      <c r="C67" s="53" t="s">
        <v>171</v>
      </c>
      <c r="D67" s="53" t="s">
        <v>172</v>
      </c>
      <c r="E67" s="53" t="s">
        <v>173</v>
      </c>
      <c r="F67" s="53" t="s">
        <v>174</v>
      </c>
      <c r="G67" s="53" t="s">
        <v>175</v>
      </c>
      <c r="H67" s="53" t="s">
        <v>1159</v>
      </c>
    </row>
    <row r="68" spans="1:8" ht="11.25">
      <c r="A68" s="53">
        <v>67</v>
      </c>
      <c r="B68" s="53" t="s">
        <v>176</v>
      </c>
      <c r="C68" s="53" t="s">
        <v>176</v>
      </c>
      <c r="D68" s="53" t="s">
        <v>177</v>
      </c>
      <c r="E68" s="53" t="s">
        <v>178</v>
      </c>
      <c r="F68" s="53" t="s">
        <v>179</v>
      </c>
      <c r="G68" s="53" t="s">
        <v>157</v>
      </c>
      <c r="H68" s="53" t="s">
        <v>1157</v>
      </c>
    </row>
    <row r="69" spans="1:8" ht="11.25">
      <c r="A69" s="53">
        <v>68</v>
      </c>
      <c r="B69" s="53" t="s">
        <v>176</v>
      </c>
      <c r="C69" s="53" t="s">
        <v>176</v>
      </c>
      <c r="D69" s="53" t="s">
        <v>177</v>
      </c>
      <c r="E69" s="53" t="s">
        <v>180</v>
      </c>
      <c r="F69" s="53" t="s">
        <v>181</v>
      </c>
      <c r="G69" s="53" t="s">
        <v>157</v>
      </c>
      <c r="H69" s="53" t="s">
        <v>1157</v>
      </c>
    </row>
    <row r="70" spans="1:8" ht="11.25">
      <c r="A70" s="53">
        <v>69</v>
      </c>
      <c r="B70" s="53" t="s">
        <v>176</v>
      </c>
      <c r="C70" s="53" t="s">
        <v>176</v>
      </c>
      <c r="D70" s="53" t="s">
        <v>177</v>
      </c>
      <c r="E70" s="53" t="s">
        <v>155</v>
      </c>
      <c r="F70" s="53" t="s">
        <v>156</v>
      </c>
      <c r="G70" s="53" t="s">
        <v>157</v>
      </c>
      <c r="H70" s="53" t="s">
        <v>1159</v>
      </c>
    </row>
    <row r="71" spans="1:8" ht="11.25">
      <c r="A71" s="53">
        <v>70</v>
      </c>
      <c r="B71" s="53" t="s">
        <v>176</v>
      </c>
      <c r="C71" s="53" t="s">
        <v>176</v>
      </c>
      <c r="D71" s="53" t="s">
        <v>177</v>
      </c>
      <c r="E71" s="53" t="s">
        <v>182</v>
      </c>
      <c r="F71" s="53" t="s">
        <v>183</v>
      </c>
      <c r="G71" s="53" t="s">
        <v>157</v>
      </c>
      <c r="H71" s="53" t="s">
        <v>1157</v>
      </c>
    </row>
    <row r="72" spans="1:8" ht="11.25">
      <c r="A72" s="53">
        <v>71</v>
      </c>
      <c r="B72" s="53" t="s">
        <v>176</v>
      </c>
      <c r="C72" s="53" t="s">
        <v>176</v>
      </c>
      <c r="D72" s="53" t="s">
        <v>177</v>
      </c>
      <c r="E72" s="53" t="s">
        <v>184</v>
      </c>
      <c r="F72" s="53" t="s">
        <v>185</v>
      </c>
      <c r="G72" s="53" t="s">
        <v>157</v>
      </c>
      <c r="H72" s="53" t="s">
        <v>1159</v>
      </c>
    </row>
    <row r="73" spans="1:8" ht="11.25">
      <c r="A73" s="53">
        <v>72</v>
      </c>
      <c r="B73" s="53" t="s">
        <v>176</v>
      </c>
      <c r="C73" s="53" t="s">
        <v>176</v>
      </c>
      <c r="D73" s="53" t="s">
        <v>177</v>
      </c>
      <c r="E73" s="53" t="s">
        <v>186</v>
      </c>
      <c r="F73" s="53" t="s">
        <v>187</v>
      </c>
      <c r="G73" s="53" t="s">
        <v>188</v>
      </c>
      <c r="H73" s="53" t="s">
        <v>1159</v>
      </c>
    </row>
    <row r="74" spans="1:8" ht="11.25">
      <c r="A74" s="53">
        <v>73</v>
      </c>
      <c r="B74" s="53" t="s">
        <v>176</v>
      </c>
      <c r="C74" s="53" t="s">
        <v>176</v>
      </c>
      <c r="D74" s="53" t="s">
        <v>177</v>
      </c>
      <c r="E74" s="53" t="s">
        <v>189</v>
      </c>
      <c r="F74" s="53" t="s">
        <v>190</v>
      </c>
      <c r="G74" s="53" t="s">
        <v>188</v>
      </c>
      <c r="H74" s="53" t="s">
        <v>1157</v>
      </c>
    </row>
    <row r="75" spans="1:8" ht="11.25">
      <c r="A75" s="53">
        <v>74</v>
      </c>
      <c r="B75" s="53" t="s">
        <v>176</v>
      </c>
      <c r="C75" s="53" t="s">
        <v>176</v>
      </c>
      <c r="D75" s="53" t="s">
        <v>177</v>
      </c>
      <c r="E75" s="53" t="s">
        <v>191</v>
      </c>
      <c r="F75" s="53" t="s">
        <v>192</v>
      </c>
      <c r="G75" s="53" t="s">
        <v>157</v>
      </c>
      <c r="H75" s="53" t="s">
        <v>1157</v>
      </c>
    </row>
    <row r="76" spans="1:8" ht="11.25">
      <c r="A76" s="53">
        <v>75</v>
      </c>
      <c r="B76" s="53" t="s">
        <v>176</v>
      </c>
      <c r="C76" s="53" t="s">
        <v>176</v>
      </c>
      <c r="D76" s="53" t="s">
        <v>177</v>
      </c>
      <c r="E76" s="53" t="s">
        <v>193</v>
      </c>
      <c r="F76" s="53" t="s">
        <v>194</v>
      </c>
      <c r="G76" s="53" t="s">
        <v>188</v>
      </c>
      <c r="H76" s="53" t="s">
        <v>1159</v>
      </c>
    </row>
    <row r="77" spans="1:8" ht="11.25">
      <c r="A77" s="53">
        <v>76</v>
      </c>
      <c r="B77" s="53" t="s">
        <v>176</v>
      </c>
      <c r="C77" s="53" t="s">
        <v>176</v>
      </c>
      <c r="D77" s="53" t="s">
        <v>177</v>
      </c>
      <c r="E77" s="53" t="s">
        <v>195</v>
      </c>
      <c r="F77" s="53" t="s">
        <v>196</v>
      </c>
      <c r="G77" s="53" t="s">
        <v>157</v>
      </c>
      <c r="H77" s="53" t="s">
        <v>1157</v>
      </c>
    </row>
    <row r="78" spans="1:8" ht="11.25">
      <c r="A78" s="53">
        <v>77</v>
      </c>
      <c r="B78" s="53" t="s">
        <v>176</v>
      </c>
      <c r="C78" s="53" t="s">
        <v>197</v>
      </c>
      <c r="D78" s="53" t="s">
        <v>198</v>
      </c>
      <c r="E78" s="53" t="s">
        <v>155</v>
      </c>
      <c r="F78" s="53" t="s">
        <v>156</v>
      </c>
      <c r="G78" s="53" t="s">
        <v>157</v>
      </c>
      <c r="H78" s="53" t="s">
        <v>1159</v>
      </c>
    </row>
    <row r="79" spans="1:8" ht="11.25">
      <c r="A79" s="53">
        <v>78</v>
      </c>
      <c r="B79" s="53" t="s">
        <v>199</v>
      </c>
      <c r="C79" s="53" t="s">
        <v>199</v>
      </c>
      <c r="D79" s="53" t="s">
        <v>200</v>
      </c>
      <c r="E79" s="53" t="s">
        <v>201</v>
      </c>
      <c r="F79" s="53" t="s">
        <v>202</v>
      </c>
      <c r="G79" s="53" t="s">
        <v>175</v>
      </c>
      <c r="H79" s="53" t="s">
        <v>1157</v>
      </c>
    </row>
    <row r="80" spans="1:8" ht="11.25">
      <c r="A80" s="53">
        <v>79</v>
      </c>
      <c r="B80" s="53" t="s">
        <v>199</v>
      </c>
      <c r="C80" s="53" t="s">
        <v>199</v>
      </c>
      <c r="D80" s="53" t="s">
        <v>200</v>
      </c>
      <c r="E80" s="53" t="s">
        <v>203</v>
      </c>
      <c r="F80" s="53" t="s">
        <v>204</v>
      </c>
      <c r="G80" s="53" t="s">
        <v>175</v>
      </c>
      <c r="H80" s="53" t="s">
        <v>1159</v>
      </c>
    </row>
    <row r="81" spans="1:8" ht="11.25">
      <c r="A81" s="53">
        <v>80</v>
      </c>
      <c r="B81" s="53" t="s">
        <v>199</v>
      </c>
      <c r="C81" s="53" t="s">
        <v>205</v>
      </c>
      <c r="D81" s="53" t="s">
        <v>206</v>
      </c>
      <c r="E81" s="53" t="s">
        <v>20</v>
      </c>
      <c r="F81" s="53" t="s">
        <v>698</v>
      </c>
      <c r="G81" s="53" t="s">
        <v>21</v>
      </c>
      <c r="H81" s="53" t="s">
        <v>1159</v>
      </c>
    </row>
    <row r="82" spans="1:8" ht="11.25">
      <c r="A82" s="53">
        <v>81</v>
      </c>
      <c r="B82" s="53" t="s">
        <v>207</v>
      </c>
      <c r="C82" s="53" t="s">
        <v>207</v>
      </c>
      <c r="D82" s="53" t="s">
        <v>208</v>
      </c>
      <c r="E82" s="53" t="s">
        <v>209</v>
      </c>
      <c r="F82" s="53" t="s">
        <v>210</v>
      </c>
      <c r="G82" s="53" t="s">
        <v>211</v>
      </c>
      <c r="H82" s="53" t="s">
        <v>1159</v>
      </c>
    </row>
    <row r="83" spans="1:8" ht="11.25">
      <c r="A83" s="53">
        <v>82</v>
      </c>
      <c r="B83" s="53" t="s">
        <v>207</v>
      </c>
      <c r="C83" s="53" t="s">
        <v>207</v>
      </c>
      <c r="D83" s="53" t="s">
        <v>208</v>
      </c>
      <c r="E83" s="53" t="s">
        <v>212</v>
      </c>
      <c r="F83" s="53" t="s">
        <v>213</v>
      </c>
      <c r="G83" s="53" t="s">
        <v>211</v>
      </c>
      <c r="H83" s="53" t="s">
        <v>1159</v>
      </c>
    </row>
    <row r="84" spans="1:8" ht="11.25">
      <c r="A84" s="53">
        <v>83</v>
      </c>
      <c r="B84" s="53" t="s">
        <v>207</v>
      </c>
      <c r="C84" s="53" t="s">
        <v>207</v>
      </c>
      <c r="D84" s="53" t="s">
        <v>208</v>
      </c>
      <c r="E84" s="53" t="s">
        <v>214</v>
      </c>
      <c r="F84" s="53" t="s">
        <v>215</v>
      </c>
      <c r="G84" s="53" t="s">
        <v>216</v>
      </c>
      <c r="H84" s="53" t="s">
        <v>1158</v>
      </c>
    </row>
    <row r="85" spans="1:8" ht="11.25">
      <c r="A85" s="53">
        <v>84</v>
      </c>
      <c r="B85" s="53" t="s">
        <v>207</v>
      </c>
      <c r="C85" s="53" t="s">
        <v>207</v>
      </c>
      <c r="D85" s="53" t="s">
        <v>208</v>
      </c>
      <c r="E85" s="53" t="s">
        <v>217</v>
      </c>
      <c r="F85" s="53" t="s">
        <v>218</v>
      </c>
      <c r="G85" s="53" t="s">
        <v>32</v>
      </c>
      <c r="H85" s="53" t="s">
        <v>219</v>
      </c>
    </row>
    <row r="86" spans="1:8" ht="11.25">
      <c r="A86" s="53">
        <v>85</v>
      </c>
      <c r="B86" s="53" t="s">
        <v>207</v>
      </c>
      <c r="C86" s="53" t="s">
        <v>220</v>
      </c>
      <c r="D86" s="53" t="s">
        <v>221</v>
      </c>
      <c r="E86" s="53" t="s">
        <v>20</v>
      </c>
      <c r="F86" s="53" t="s">
        <v>698</v>
      </c>
      <c r="G86" s="53" t="s">
        <v>21</v>
      </c>
      <c r="H86" s="53" t="s">
        <v>1159</v>
      </c>
    </row>
    <row r="87" spans="1:8" ht="11.25">
      <c r="A87" s="53">
        <v>86</v>
      </c>
      <c r="B87" s="53" t="s">
        <v>207</v>
      </c>
      <c r="C87" s="53" t="s">
        <v>222</v>
      </c>
      <c r="D87" s="53" t="s">
        <v>223</v>
      </c>
      <c r="E87" s="53" t="s">
        <v>20</v>
      </c>
      <c r="F87" s="53" t="s">
        <v>698</v>
      </c>
      <c r="G87" s="53" t="s">
        <v>21</v>
      </c>
      <c r="H87" s="53" t="s">
        <v>1159</v>
      </c>
    </row>
    <row r="88" spans="1:8" ht="11.25">
      <c r="A88" s="53">
        <v>87</v>
      </c>
      <c r="B88" s="53" t="s">
        <v>224</v>
      </c>
      <c r="C88" s="53" t="s">
        <v>224</v>
      </c>
      <c r="D88" s="53" t="s">
        <v>225</v>
      </c>
      <c r="E88" s="53" t="s">
        <v>226</v>
      </c>
      <c r="F88" s="53" t="s">
        <v>227</v>
      </c>
      <c r="G88" s="53" t="s">
        <v>228</v>
      </c>
      <c r="H88" s="53" t="s">
        <v>1159</v>
      </c>
    </row>
    <row r="89" spans="1:8" ht="11.25">
      <c r="A89" s="53">
        <v>88</v>
      </c>
      <c r="B89" s="53" t="s">
        <v>224</v>
      </c>
      <c r="C89" s="53" t="s">
        <v>224</v>
      </c>
      <c r="D89" s="53" t="s">
        <v>225</v>
      </c>
      <c r="E89" s="53" t="s">
        <v>229</v>
      </c>
      <c r="F89" s="53" t="s">
        <v>230</v>
      </c>
      <c r="G89" s="53" t="s">
        <v>12</v>
      </c>
      <c r="H89" s="53" t="s">
        <v>1157</v>
      </c>
    </row>
    <row r="90" spans="1:8" ht="11.25">
      <c r="A90" s="53">
        <v>89</v>
      </c>
      <c r="B90" s="53" t="s">
        <v>224</v>
      </c>
      <c r="C90" s="53" t="s">
        <v>224</v>
      </c>
      <c r="D90" s="53" t="s">
        <v>225</v>
      </c>
      <c r="E90" s="53" t="s">
        <v>231</v>
      </c>
      <c r="F90" s="53" t="s">
        <v>232</v>
      </c>
      <c r="G90" s="53" t="s">
        <v>12</v>
      </c>
      <c r="H90" s="53" t="s">
        <v>1159</v>
      </c>
    </row>
    <row r="91" spans="1:8" ht="11.25">
      <c r="A91" s="53">
        <v>90</v>
      </c>
      <c r="B91" s="53" t="s">
        <v>224</v>
      </c>
      <c r="C91" s="53" t="s">
        <v>224</v>
      </c>
      <c r="D91" s="53" t="s">
        <v>225</v>
      </c>
      <c r="E91" s="53" t="s">
        <v>30</v>
      </c>
      <c r="F91" s="53" t="s">
        <v>31</v>
      </c>
      <c r="G91" s="53" t="s">
        <v>32</v>
      </c>
      <c r="H91" s="53" t="s">
        <v>1159</v>
      </c>
    </row>
    <row r="92" spans="1:8" ht="11.25">
      <c r="A92" s="53">
        <v>91</v>
      </c>
      <c r="B92" s="53" t="s">
        <v>233</v>
      </c>
      <c r="C92" s="53" t="s">
        <v>233</v>
      </c>
      <c r="D92" s="53" t="s">
        <v>234</v>
      </c>
      <c r="E92" s="53" t="s">
        <v>235</v>
      </c>
      <c r="F92" s="53" t="s">
        <v>236</v>
      </c>
      <c r="G92" s="53" t="s">
        <v>216</v>
      </c>
      <c r="H92" s="53" t="s">
        <v>1159</v>
      </c>
    </row>
    <row r="93" spans="1:8" ht="11.25">
      <c r="A93" s="53">
        <v>92</v>
      </c>
      <c r="B93" s="53" t="s">
        <v>233</v>
      </c>
      <c r="C93" s="53" t="s">
        <v>233</v>
      </c>
      <c r="D93" s="53" t="s">
        <v>234</v>
      </c>
      <c r="E93" s="53" t="s">
        <v>237</v>
      </c>
      <c r="F93" s="53" t="s">
        <v>238</v>
      </c>
      <c r="G93" s="53" t="s">
        <v>239</v>
      </c>
      <c r="H93" s="53" t="s">
        <v>1159</v>
      </c>
    </row>
    <row r="94" spans="1:8" ht="11.25">
      <c r="A94" s="53">
        <v>93</v>
      </c>
      <c r="B94" s="53" t="s">
        <v>240</v>
      </c>
      <c r="C94" s="53" t="s">
        <v>240</v>
      </c>
      <c r="D94" s="53" t="s">
        <v>241</v>
      </c>
      <c r="E94" s="53" t="s">
        <v>242</v>
      </c>
      <c r="F94" s="53" t="s">
        <v>243</v>
      </c>
      <c r="G94" s="53" t="s">
        <v>175</v>
      </c>
      <c r="H94" s="53" t="s">
        <v>1159</v>
      </c>
    </row>
    <row r="95" spans="1:8" ht="11.25">
      <c r="A95" s="53">
        <v>94</v>
      </c>
      <c r="B95" s="53" t="s">
        <v>244</v>
      </c>
      <c r="C95" s="53" t="s">
        <v>244</v>
      </c>
      <c r="D95" s="53" t="s">
        <v>245</v>
      </c>
      <c r="E95" s="53" t="s">
        <v>246</v>
      </c>
      <c r="F95" s="53" t="s">
        <v>247</v>
      </c>
      <c r="G95" s="53" t="s">
        <v>248</v>
      </c>
      <c r="H95" s="53" t="s">
        <v>1159</v>
      </c>
    </row>
    <row r="96" spans="1:8" ht="11.25">
      <c r="A96" s="53">
        <v>95</v>
      </c>
      <c r="B96" s="53" t="s">
        <v>244</v>
      </c>
      <c r="C96" s="53" t="s">
        <v>244</v>
      </c>
      <c r="D96" s="53" t="s">
        <v>245</v>
      </c>
      <c r="E96" s="53" t="s">
        <v>249</v>
      </c>
      <c r="F96" s="53" t="s">
        <v>250</v>
      </c>
      <c r="G96" s="53" t="s">
        <v>248</v>
      </c>
      <c r="H96" s="53" t="s">
        <v>1159</v>
      </c>
    </row>
    <row r="97" spans="1:8" ht="11.25">
      <c r="A97" s="53">
        <v>96</v>
      </c>
      <c r="B97" s="53" t="s">
        <v>244</v>
      </c>
      <c r="C97" s="53" t="s">
        <v>244</v>
      </c>
      <c r="D97" s="53" t="s">
        <v>245</v>
      </c>
      <c r="E97" s="53" t="s">
        <v>30</v>
      </c>
      <c r="F97" s="53" t="s">
        <v>31</v>
      </c>
      <c r="G97" s="53" t="s">
        <v>32</v>
      </c>
      <c r="H97" s="53" t="s">
        <v>1159</v>
      </c>
    </row>
    <row r="98" spans="1:8" ht="11.25">
      <c r="A98" s="53">
        <v>97</v>
      </c>
      <c r="B98" s="53" t="s">
        <v>244</v>
      </c>
      <c r="C98" s="53" t="s">
        <v>251</v>
      </c>
      <c r="D98" s="53" t="s">
        <v>252</v>
      </c>
      <c r="E98" s="53" t="s">
        <v>20</v>
      </c>
      <c r="F98" s="53" t="s">
        <v>698</v>
      </c>
      <c r="G98" s="53" t="s">
        <v>21</v>
      </c>
      <c r="H98" s="53" t="s">
        <v>1159</v>
      </c>
    </row>
    <row r="99" spans="1:8" ht="11.25">
      <c r="A99" s="53">
        <v>98</v>
      </c>
      <c r="B99" s="53" t="s">
        <v>253</v>
      </c>
      <c r="C99" s="53" t="s">
        <v>253</v>
      </c>
      <c r="D99" s="53" t="s">
        <v>254</v>
      </c>
      <c r="E99" s="53" t="s">
        <v>255</v>
      </c>
      <c r="F99" s="53" t="s">
        <v>256</v>
      </c>
      <c r="G99" s="53" t="s">
        <v>12</v>
      </c>
      <c r="H99" s="53" t="s">
        <v>1159</v>
      </c>
    </row>
    <row r="100" spans="1:8" ht="11.25">
      <c r="A100" s="53">
        <v>99</v>
      </c>
      <c r="B100" s="53" t="s">
        <v>253</v>
      </c>
      <c r="C100" s="53" t="s">
        <v>253</v>
      </c>
      <c r="D100" s="53" t="s">
        <v>254</v>
      </c>
      <c r="E100" s="53" t="s">
        <v>257</v>
      </c>
      <c r="F100" s="53" t="s">
        <v>258</v>
      </c>
      <c r="G100" s="53" t="s">
        <v>12</v>
      </c>
      <c r="H100" s="53" t="s">
        <v>1157</v>
      </c>
    </row>
    <row r="101" spans="1:8" ht="11.25">
      <c r="A101" s="53">
        <v>100</v>
      </c>
      <c r="B101" s="53" t="s">
        <v>253</v>
      </c>
      <c r="C101" s="53" t="s">
        <v>253</v>
      </c>
      <c r="D101" s="53" t="s">
        <v>254</v>
      </c>
      <c r="E101" s="53" t="s">
        <v>259</v>
      </c>
      <c r="F101" s="53" t="s">
        <v>260</v>
      </c>
      <c r="G101" s="53" t="s">
        <v>12</v>
      </c>
      <c r="H101" s="53" t="s">
        <v>1159</v>
      </c>
    </row>
    <row r="102" spans="1:8" ht="11.25">
      <c r="A102" s="53">
        <v>101</v>
      </c>
      <c r="B102" s="53" t="s">
        <v>253</v>
      </c>
      <c r="C102" s="53" t="s">
        <v>253</v>
      </c>
      <c r="D102" s="53" t="s">
        <v>254</v>
      </c>
      <c r="E102" s="53" t="s">
        <v>261</v>
      </c>
      <c r="F102" s="53" t="s">
        <v>262</v>
      </c>
      <c r="G102" s="53" t="s">
        <v>263</v>
      </c>
      <c r="H102" s="53" t="s">
        <v>1159</v>
      </c>
    </row>
    <row r="103" spans="1:8" ht="11.25">
      <c r="A103" s="53">
        <v>102</v>
      </c>
      <c r="B103" s="53" t="s">
        <v>264</v>
      </c>
      <c r="C103" s="53" t="s">
        <v>264</v>
      </c>
      <c r="D103" s="53" t="s">
        <v>265</v>
      </c>
      <c r="E103" s="53" t="s">
        <v>266</v>
      </c>
      <c r="F103" s="53" t="s">
        <v>267</v>
      </c>
      <c r="G103" s="53" t="s">
        <v>268</v>
      </c>
      <c r="H103" s="53" t="s">
        <v>1159</v>
      </c>
    </row>
    <row r="104" spans="1:8" ht="11.25">
      <c r="A104" s="53">
        <v>103</v>
      </c>
      <c r="B104" s="53" t="s">
        <v>264</v>
      </c>
      <c r="C104" s="53" t="s">
        <v>264</v>
      </c>
      <c r="D104" s="53" t="s">
        <v>265</v>
      </c>
      <c r="E104" s="53" t="s">
        <v>269</v>
      </c>
      <c r="F104" s="53" t="s">
        <v>270</v>
      </c>
      <c r="G104" s="53" t="s">
        <v>268</v>
      </c>
      <c r="H104" s="53" t="s">
        <v>1159</v>
      </c>
    </row>
    <row r="105" spans="1:8" ht="11.25">
      <c r="A105" s="53">
        <v>104</v>
      </c>
      <c r="B105" s="53" t="s">
        <v>264</v>
      </c>
      <c r="C105" s="53" t="s">
        <v>264</v>
      </c>
      <c r="D105" s="53" t="s">
        <v>265</v>
      </c>
      <c r="E105" s="53" t="s">
        <v>271</v>
      </c>
      <c r="F105" s="53" t="s">
        <v>272</v>
      </c>
      <c r="G105" s="53" t="s">
        <v>268</v>
      </c>
      <c r="H105" s="53" t="s">
        <v>1159</v>
      </c>
    </row>
    <row r="106" spans="1:8" ht="11.25">
      <c r="A106" s="53">
        <v>105</v>
      </c>
      <c r="B106" s="53" t="s">
        <v>264</v>
      </c>
      <c r="C106" s="53" t="s">
        <v>264</v>
      </c>
      <c r="D106" s="53" t="s">
        <v>265</v>
      </c>
      <c r="E106" s="53" t="s">
        <v>273</v>
      </c>
      <c r="F106" s="53" t="s">
        <v>274</v>
      </c>
      <c r="G106" s="53" t="s">
        <v>268</v>
      </c>
      <c r="H106" s="53" t="s">
        <v>1159</v>
      </c>
    </row>
    <row r="107" spans="1:8" ht="11.25">
      <c r="A107" s="53">
        <v>106</v>
      </c>
      <c r="B107" s="53" t="s">
        <v>264</v>
      </c>
      <c r="C107" s="53" t="s">
        <v>264</v>
      </c>
      <c r="D107" s="53" t="s">
        <v>265</v>
      </c>
      <c r="E107" s="53" t="s">
        <v>275</v>
      </c>
      <c r="F107" s="53" t="s">
        <v>276</v>
      </c>
      <c r="G107" s="53" t="s">
        <v>216</v>
      </c>
      <c r="H107" s="53" t="s">
        <v>1159</v>
      </c>
    </row>
    <row r="108" spans="1:8" ht="11.25">
      <c r="A108" s="53">
        <v>107</v>
      </c>
      <c r="B108" s="53" t="s">
        <v>264</v>
      </c>
      <c r="C108" s="53" t="s">
        <v>264</v>
      </c>
      <c r="D108" s="53" t="s">
        <v>265</v>
      </c>
      <c r="E108" s="53" t="s">
        <v>277</v>
      </c>
      <c r="F108" s="53" t="s">
        <v>278</v>
      </c>
      <c r="G108" s="53" t="s">
        <v>268</v>
      </c>
      <c r="H108" s="53" t="s">
        <v>1159</v>
      </c>
    </row>
    <row r="109" spans="1:8" ht="11.25">
      <c r="A109" s="53">
        <v>108</v>
      </c>
      <c r="B109" s="53" t="s">
        <v>264</v>
      </c>
      <c r="C109" s="53" t="s">
        <v>264</v>
      </c>
      <c r="D109" s="53" t="s">
        <v>265</v>
      </c>
      <c r="E109" s="53" t="s">
        <v>30</v>
      </c>
      <c r="F109" s="53" t="s">
        <v>31</v>
      </c>
      <c r="G109" s="53" t="s">
        <v>32</v>
      </c>
      <c r="H109" s="53" t="s">
        <v>1159</v>
      </c>
    </row>
    <row r="110" spans="1:8" ht="11.25">
      <c r="A110" s="53">
        <v>109</v>
      </c>
      <c r="B110" s="53" t="s">
        <v>279</v>
      </c>
      <c r="C110" s="53" t="s">
        <v>279</v>
      </c>
      <c r="D110" s="53" t="s">
        <v>280</v>
      </c>
      <c r="E110" s="53" t="s">
        <v>281</v>
      </c>
      <c r="F110" s="53" t="s">
        <v>282</v>
      </c>
      <c r="G110" s="53" t="s">
        <v>283</v>
      </c>
      <c r="H110" s="53" t="s">
        <v>1159</v>
      </c>
    </row>
    <row r="111" spans="1:8" ht="11.25">
      <c r="A111" s="53">
        <v>110</v>
      </c>
      <c r="B111" s="53" t="s">
        <v>284</v>
      </c>
      <c r="C111" s="53" t="s">
        <v>559</v>
      </c>
      <c r="D111" s="53" t="s">
        <v>286</v>
      </c>
      <c r="E111" s="53" t="s">
        <v>287</v>
      </c>
      <c r="F111" s="53" t="s">
        <v>288</v>
      </c>
      <c r="G111" s="53" t="s">
        <v>289</v>
      </c>
      <c r="H111" s="53" t="s">
        <v>1159</v>
      </c>
    </row>
    <row r="112" spans="1:8" ht="11.25">
      <c r="A112" s="53">
        <v>111</v>
      </c>
      <c r="B112" s="53" t="s">
        <v>284</v>
      </c>
      <c r="C112" s="53" t="s">
        <v>284</v>
      </c>
      <c r="D112" s="53" t="s">
        <v>285</v>
      </c>
      <c r="E112" s="53" t="s">
        <v>290</v>
      </c>
      <c r="F112" s="53" t="s">
        <v>291</v>
      </c>
      <c r="G112" s="53" t="s">
        <v>289</v>
      </c>
      <c r="H112" s="53" t="s">
        <v>1159</v>
      </c>
    </row>
    <row r="113" spans="1:8" ht="11.25">
      <c r="A113" s="53">
        <v>112</v>
      </c>
      <c r="B113" s="53" t="s">
        <v>284</v>
      </c>
      <c r="C113" s="53" t="s">
        <v>284</v>
      </c>
      <c r="D113" s="53" t="s">
        <v>285</v>
      </c>
      <c r="E113" s="53" t="s">
        <v>292</v>
      </c>
      <c r="F113" s="53" t="s">
        <v>293</v>
      </c>
      <c r="G113" s="53" t="s">
        <v>289</v>
      </c>
      <c r="H113" s="53" t="s">
        <v>1159</v>
      </c>
    </row>
    <row r="114" spans="1:8" ht="11.25">
      <c r="A114" s="53">
        <v>113</v>
      </c>
      <c r="B114" s="53" t="s">
        <v>294</v>
      </c>
      <c r="C114" s="53" t="s">
        <v>294</v>
      </c>
      <c r="D114" s="53" t="s">
        <v>295</v>
      </c>
      <c r="E114" s="53" t="s">
        <v>296</v>
      </c>
      <c r="F114" s="53" t="s">
        <v>297</v>
      </c>
      <c r="G114" s="53" t="s">
        <v>298</v>
      </c>
      <c r="H114" s="53" t="s">
        <v>1159</v>
      </c>
    </row>
    <row r="115" spans="1:8" ht="11.25">
      <c r="A115" s="53">
        <v>114</v>
      </c>
      <c r="B115" s="53" t="s">
        <v>294</v>
      </c>
      <c r="C115" s="53" t="s">
        <v>294</v>
      </c>
      <c r="D115" s="53" t="s">
        <v>295</v>
      </c>
      <c r="E115" s="53" t="s">
        <v>299</v>
      </c>
      <c r="F115" s="53" t="s">
        <v>300</v>
      </c>
      <c r="G115" s="53" t="s">
        <v>298</v>
      </c>
      <c r="H115" s="53" t="s">
        <v>1159</v>
      </c>
    </row>
    <row r="116" spans="1:8" ht="11.25">
      <c r="A116" s="53">
        <v>115</v>
      </c>
      <c r="B116" s="53" t="s">
        <v>294</v>
      </c>
      <c r="C116" s="53" t="s">
        <v>294</v>
      </c>
      <c r="D116" s="53" t="s">
        <v>295</v>
      </c>
      <c r="E116" s="53" t="s">
        <v>301</v>
      </c>
      <c r="F116" s="53" t="s">
        <v>302</v>
      </c>
      <c r="G116" s="53" t="s">
        <v>298</v>
      </c>
      <c r="H116" s="53" t="s">
        <v>1157</v>
      </c>
    </row>
    <row r="117" spans="1:8" ht="11.25">
      <c r="A117" s="53">
        <v>116</v>
      </c>
      <c r="B117" s="53" t="s">
        <v>294</v>
      </c>
      <c r="C117" s="53" t="s">
        <v>294</v>
      </c>
      <c r="D117" s="53" t="s">
        <v>295</v>
      </c>
      <c r="E117" s="53" t="s">
        <v>303</v>
      </c>
      <c r="F117" s="53" t="s">
        <v>304</v>
      </c>
      <c r="G117" s="53" t="s">
        <v>298</v>
      </c>
      <c r="H117" s="53" t="s">
        <v>1157</v>
      </c>
    </row>
    <row r="118" spans="1:8" ht="11.25">
      <c r="A118" s="53">
        <v>117</v>
      </c>
      <c r="B118" s="53" t="s">
        <v>294</v>
      </c>
      <c r="C118" s="53" t="s">
        <v>294</v>
      </c>
      <c r="D118" s="53" t="s">
        <v>295</v>
      </c>
      <c r="E118" s="53" t="s">
        <v>305</v>
      </c>
      <c r="F118" s="53" t="s">
        <v>306</v>
      </c>
      <c r="G118" s="53" t="s">
        <v>298</v>
      </c>
      <c r="H118" s="53" t="s">
        <v>1159</v>
      </c>
    </row>
    <row r="119" spans="1:8" ht="11.25">
      <c r="A119" s="53">
        <v>118</v>
      </c>
      <c r="B119" s="53" t="s">
        <v>294</v>
      </c>
      <c r="C119" s="53" t="s">
        <v>294</v>
      </c>
      <c r="D119" s="53" t="s">
        <v>295</v>
      </c>
      <c r="E119" s="53" t="s">
        <v>307</v>
      </c>
      <c r="F119" s="53" t="s">
        <v>308</v>
      </c>
      <c r="G119" s="53" t="s">
        <v>309</v>
      </c>
      <c r="H119" s="53" t="s">
        <v>1159</v>
      </c>
    </row>
    <row r="120" spans="1:8" ht="11.25">
      <c r="A120" s="53">
        <v>119</v>
      </c>
      <c r="B120" s="53" t="s">
        <v>310</v>
      </c>
      <c r="C120" s="53" t="s">
        <v>310</v>
      </c>
      <c r="D120" s="53" t="s">
        <v>311</v>
      </c>
      <c r="E120" s="53" t="s">
        <v>312</v>
      </c>
      <c r="F120" s="53" t="s">
        <v>313</v>
      </c>
      <c r="G120" s="53" t="s">
        <v>314</v>
      </c>
      <c r="H120" s="53" t="s">
        <v>1157</v>
      </c>
    </row>
    <row r="121" spans="1:8" ht="11.25">
      <c r="A121" s="53">
        <v>120</v>
      </c>
      <c r="B121" s="53" t="s">
        <v>315</v>
      </c>
      <c r="C121" s="53" t="s">
        <v>315</v>
      </c>
      <c r="D121" s="53" t="s">
        <v>316</v>
      </c>
      <c r="E121" s="53" t="s">
        <v>317</v>
      </c>
      <c r="F121" s="53" t="s">
        <v>318</v>
      </c>
      <c r="G121" s="53" t="s">
        <v>57</v>
      </c>
      <c r="H121" s="53" t="s">
        <v>1159</v>
      </c>
    </row>
    <row r="122" spans="1:8" ht="11.25">
      <c r="A122" s="53">
        <v>121</v>
      </c>
      <c r="B122" s="53" t="s">
        <v>319</v>
      </c>
      <c r="C122" s="53" t="s">
        <v>319</v>
      </c>
      <c r="D122" s="53" t="s">
        <v>320</v>
      </c>
      <c r="E122" s="53" t="s">
        <v>321</v>
      </c>
      <c r="F122" s="53" t="s">
        <v>322</v>
      </c>
      <c r="G122" s="53" t="s">
        <v>323</v>
      </c>
      <c r="H122" s="53" t="s">
        <v>1159</v>
      </c>
    </row>
    <row r="123" spans="1:8" ht="11.25">
      <c r="A123" s="53">
        <v>122</v>
      </c>
      <c r="B123" s="53" t="s">
        <v>319</v>
      </c>
      <c r="C123" s="53" t="s">
        <v>319</v>
      </c>
      <c r="D123" s="53" t="s">
        <v>320</v>
      </c>
      <c r="E123" s="53" t="s">
        <v>324</v>
      </c>
      <c r="F123" s="53" t="s">
        <v>325</v>
      </c>
      <c r="G123" s="53" t="s">
        <v>323</v>
      </c>
      <c r="H123" s="53" t="s">
        <v>1159</v>
      </c>
    </row>
    <row r="124" spans="1:8" ht="11.25">
      <c r="A124" s="53">
        <v>123</v>
      </c>
      <c r="B124" s="53" t="s">
        <v>319</v>
      </c>
      <c r="C124" s="53" t="s">
        <v>319</v>
      </c>
      <c r="D124" s="53" t="s">
        <v>320</v>
      </c>
      <c r="E124" s="53" t="s">
        <v>326</v>
      </c>
      <c r="F124" s="53" t="s">
        <v>327</v>
      </c>
      <c r="G124" s="53" t="s">
        <v>323</v>
      </c>
      <c r="H124" s="53" t="s">
        <v>1159</v>
      </c>
    </row>
    <row r="125" spans="1:8" ht="11.25">
      <c r="A125" s="53">
        <v>124</v>
      </c>
      <c r="B125" s="53" t="s">
        <v>328</v>
      </c>
      <c r="C125" s="53" t="s">
        <v>328</v>
      </c>
      <c r="D125" s="53" t="s">
        <v>329</v>
      </c>
      <c r="E125" s="53" t="s">
        <v>20</v>
      </c>
      <c r="F125" s="53" t="s">
        <v>698</v>
      </c>
      <c r="G125" s="53" t="s">
        <v>21</v>
      </c>
      <c r="H125" s="53" t="s">
        <v>1159</v>
      </c>
    </row>
    <row r="126" spans="1:8" ht="11.25">
      <c r="A126" s="53">
        <v>125</v>
      </c>
      <c r="B126" s="53" t="s">
        <v>328</v>
      </c>
      <c r="C126" s="53" t="s">
        <v>330</v>
      </c>
      <c r="D126" s="53" t="s">
        <v>331</v>
      </c>
      <c r="E126" s="53" t="s">
        <v>20</v>
      </c>
      <c r="F126" s="53" t="s">
        <v>698</v>
      </c>
      <c r="G126" s="53" t="s">
        <v>21</v>
      </c>
      <c r="H126" s="53" t="s">
        <v>1159</v>
      </c>
    </row>
    <row r="127" spans="1:8" ht="11.25">
      <c r="A127" s="53">
        <v>126</v>
      </c>
      <c r="E127" s="53" t="s">
        <v>1173</v>
      </c>
      <c r="F127" s="53" t="s">
        <v>332</v>
      </c>
      <c r="G127" s="53" t="s">
        <v>333</v>
      </c>
      <c r="H127" s="53" t="s">
        <v>1159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753</v>
      </c>
      <c r="B1" s="48" t="s">
        <v>752</v>
      </c>
      <c r="C1" s="48" t="s">
        <v>765</v>
      </c>
    </row>
    <row r="2" spans="1:5" ht="11.25">
      <c r="A2" s="48" t="s">
        <v>0</v>
      </c>
      <c r="B2" s="48" t="s">
        <v>0</v>
      </c>
      <c r="C2" s="48" t="s">
        <v>1</v>
      </c>
      <c r="D2" s="48" t="s">
        <v>0</v>
      </c>
      <c r="E2" s="48" t="s">
        <v>590</v>
      </c>
    </row>
    <row r="3" spans="1:5" ht="11.25">
      <c r="A3" s="48" t="s">
        <v>0</v>
      </c>
      <c r="B3" s="48" t="s">
        <v>335</v>
      </c>
      <c r="C3" s="48" t="s">
        <v>336</v>
      </c>
      <c r="D3" s="48" t="s">
        <v>15</v>
      </c>
      <c r="E3" s="48" t="s">
        <v>562</v>
      </c>
    </row>
    <row r="4" spans="1:5" ht="11.25">
      <c r="A4" s="48" t="s">
        <v>0</v>
      </c>
      <c r="B4" s="48" t="s">
        <v>337</v>
      </c>
      <c r="C4" s="48" t="s">
        <v>338</v>
      </c>
      <c r="D4" s="48" t="s">
        <v>33</v>
      </c>
      <c r="E4" s="48" t="s">
        <v>563</v>
      </c>
    </row>
    <row r="5" spans="1:5" ht="11.25">
      <c r="A5" s="48" t="s">
        <v>15</v>
      </c>
      <c r="B5" s="48" t="s">
        <v>339</v>
      </c>
      <c r="C5" s="48" t="s">
        <v>340</v>
      </c>
      <c r="D5" s="48" t="s">
        <v>38</v>
      </c>
      <c r="E5" s="48" t="s">
        <v>564</v>
      </c>
    </row>
    <row r="6" spans="1:5" ht="11.25">
      <c r="A6" s="48" t="s">
        <v>15</v>
      </c>
      <c r="B6" s="48" t="s">
        <v>15</v>
      </c>
      <c r="C6" s="48" t="s">
        <v>16</v>
      </c>
      <c r="D6" s="48" t="s">
        <v>53</v>
      </c>
      <c r="E6" s="48" t="s">
        <v>565</v>
      </c>
    </row>
    <row r="7" spans="1:5" ht="11.25">
      <c r="A7" s="48" t="s">
        <v>15</v>
      </c>
      <c r="B7" s="48" t="s">
        <v>341</v>
      </c>
      <c r="C7" s="48" t="s">
        <v>342</v>
      </c>
      <c r="D7" s="48" t="s">
        <v>69</v>
      </c>
      <c r="E7" s="48" t="s">
        <v>566</v>
      </c>
    </row>
    <row r="8" spans="1:5" ht="11.25">
      <c r="A8" s="48" t="s">
        <v>15</v>
      </c>
      <c r="B8" s="48" t="s">
        <v>343</v>
      </c>
      <c r="C8" s="48" t="s">
        <v>344</v>
      </c>
      <c r="D8" s="48" t="s">
        <v>86</v>
      </c>
      <c r="E8" s="48" t="s">
        <v>567</v>
      </c>
    </row>
    <row r="9" spans="1:5" ht="11.25">
      <c r="A9" s="48" t="s">
        <v>15</v>
      </c>
      <c r="B9" s="48" t="s">
        <v>345</v>
      </c>
      <c r="C9" s="48" t="s">
        <v>346</v>
      </c>
      <c r="D9" s="48" t="s">
        <v>97</v>
      </c>
      <c r="E9" s="48" t="s">
        <v>568</v>
      </c>
    </row>
    <row r="10" spans="1:5" ht="11.25">
      <c r="A10" s="48" t="s">
        <v>15</v>
      </c>
      <c r="B10" s="48" t="s">
        <v>347</v>
      </c>
      <c r="C10" s="48" t="s">
        <v>348</v>
      </c>
      <c r="D10" s="48" t="s">
        <v>150</v>
      </c>
      <c r="E10" s="48" t="s">
        <v>569</v>
      </c>
    </row>
    <row r="11" spans="1:5" ht="11.25">
      <c r="A11" s="48" t="s">
        <v>15</v>
      </c>
      <c r="B11" s="48" t="s">
        <v>349</v>
      </c>
      <c r="C11" s="48" t="s">
        <v>350</v>
      </c>
      <c r="D11" s="48" t="s">
        <v>158</v>
      </c>
      <c r="E11" s="48" t="s">
        <v>570</v>
      </c>
    </row>
    <row r="12" spans="1:5" ht="11.25">
      <c r="A12" s="48" t="s">
        <v>15</v>
      </c>
      <c r="B12" s="48" t="s">
        <v>351</v>
      </c>
      <c r="C12" s="48" t="s">
        <v>352</v>
      </c>
      <c r="D12" s="48" t="s">
        <v>165</v>
      </c>
      <c r="E12" s="48" t="s">
        <v>571</v>
      </c>
    </row>
    <row r="13" spans="1:5" ht="11.25">
      <c r="A13" s="48" t="s">
        <v>15</v>
      </c>
      <c r="B13" s="48" t="s">
        <v>353</v>
      </c>
      <c r="C13" s="48" t="s">
        <v>354</v>
      </c>
      <c r="D13" s="48" t="s">
        <v>171</v>
      </c>
      <c r="E13" s="48" t="s">
        <v>572</v>
      </c>
    </row>
    <row r="14" spans="1:5" ht="11.25">
      <c r="A14" s="48" t="s">
        <v>15</v>
      </c>
      <c r="B14" s="48" t="s">
        <v>355</v>
      </c>
      <c r="C14" s="48" t="s">
        <v>356</v>
      </c>
      <c r="D14" s="48" t="s">
        <v>176</v>
      </c>
      <c r="E14" s="48" t="s">
        <v>573</v>
      </c>
    </row>
    <row r="15" spans="1:5" ht="11.25">
      <c r="A15" s="48" t="s">
        <v>15</v>
      </c>
      <c r="B15" s="48" t="s">
        <v>357</v>
      </c>
      <c r="C15" s="48" t="s">
        <v>358</v>
      </c>
      <c r="D15" s="48" t="s">
        <v>199</v>
      </c>
      <c r="E15" s="48" t="s">
        <v>574</v>
      </c>
    </row>
    <row r="16" spans="1:5" ht="11.25">
      <c r="A16" s="48" t="s">
        <v>15</v>
      </c>
      <c r="B16" s="48" t="s">
        <v>359</v>
      </c>
      <c r="C16" s="48" t="s">
        <v>360</v>
      </c>
      <c r="D16" s="48" t="s">
        <v>207</v>
      </c>
      <c r="E16" s="48" t="s">
        <v>575</v>
      </c>
    </row>
    <row r="17" spans="1:5" ht="11.25">
      <c r="A17" s="48" t="s">
        <v>33</v>
      </c>
      <c r="B17" s="48" t="s">
        <v>33</v>
      </c>
      <c r="C17" s="48" t="s">
        <v>34</v>
      </c>
      <c r="D17" s="48" t="s">
        <v>437</v>
      </c>
      <c r="E17" s="48" t="s">
        <v>576</v>
      </c>
    </row>
    <row r="18" spans="1:5" ht="11.25">
      <c r="A18" s="48" t="s">
        <v>33</v>
      </c>
      <c r="B18" s="48" t="s">
        <v>361</v>
      </c>
      <c r="C18" s="48" t="s">
        <v>362</v>
      </c>
      <c r="D18" s="48" t="s">
        <v>441</v>
      </c>
      <c r="E18" s="48" t="s">
        <v>577</v>
      </c>
    </row>
    <row r="19" spans="1:5" ht="11.25">
      <c r="A19" s="48" t="s">
        <v>33</v>
      </c>
      <c r="B19" s="48" t="s">
        <v>363</v>
      </c>
      <c r="C19" s="48" t="s">
        <v>364</v>
      </c>
      <c r="D19" s="48" t="s">
        <v>224</v>
      </c>
      <c r="E19" s="48" t="s">
        <v>578</v>
      </c>
    </row>
    <row r="20" spans="1:5" ht="11.25">
      <c r="A20" s="48" t="s">
        <v>33</v>
      </c>
      <c r="B20" s="48" t="s">
        <v>365</v>
      </c>
      <c r="C20" s="48" t="s">
        <v>366</v>
      </c>
      <c r="D20" s="48" t="s">
        <v>233</v>
      </c>
      <c r="E20" s="48" t="s">
        <v>579</v>
      </c>
    </row>
    <row r="21" spans="1:5" ht="11.25">
      <c r="A21" s="48" t="s">
        <v>33</v>
      </c>
      <c r="B21" s="48" t="s">
        <v>367</v>
      </c>
      <c r="C21" s="48" t="s">
        <v>368</v>
      </c>
      <c r="D21" s="48" t="s">
        <v>240</v>
      </c>
      <c r="E21" s="48" t="s">
        <v>580</v>
      </c>
    </row>
    <row r="22" spans="1:5" ht="11.25">
      <c r="A22" s="48" t="s">
        <v>33</v>
      </c>
      <c r="B22" s="48" t="s">
        <v>369</v>
      </c>
      <c r="C22" s="48" t="s">
        <v>370</v>
      </c>
      <c r="D22" s="48" t="s">
        <v>244</v>
      </c>
      <c r="E22" s="48" t="s">
        <v>581</v>
      </c>
    </row>
    <row r="23" spans="1:5" ht="11.25">
      <c r="A23" s="48" t="s">
        <v>33</v>
      </c>
      <c r="B23" s="48" t="s">
        <v>371</v>
      </c>
      <c r="C23" s="48" t="s">
        <v>372</v>
      </c>
      <c r="D23" s="48" t="s">
        <v>253</v>
      </c>
      <c r="E23" s="48" t="s">
        <v>582</v>
      </c>
    </row>
    <row r="24" spans="1:5" ht="11.25">
      <c r="A24" s="48" t="s">
        <v>38</v>
      </c>
      <c r="B24" s="48" t="s">
        <v>373</v>
      </c>
      <c r="C24" s="48" t="s">
        <v>374</v>
      </c>
      <c r="D24" s="48" t="s">
        <v>264</v>
      </c>
      <c r="E24" s="48" t="s">
        <v>583</v>
      </c>
    </row>
    <row r="25" spans="1:5" ht="11.25">
      <c r="A25" s="48" t="s">
        <v>38</v>
      </c>
      <c r="B25" s="48" t="s">
        <v>38</v>
      </c>
      <c r="C25" s="48" t="s">
        <v>39</v>
      </c>
      <c r="D25" s="48" t="s">
        <v>279</v>
      </c>
      <c r="E25" s="48" t="s">
        <v>584</v>
      </c>
    </row>
    <row r="26" spans="1:5" ht="11.25">
      <c r="A26" s="48" t="s">
        <v>38</v>
      </c>
      <c r="B26" s="48" t="s">
        <v>375</v>
      </c>
      <c r="C26" s="48" t="s">
        <v>376</v>
      </c>
      <c r="D26" s="48" t="s">
        <v>284</v>
      </c>
      <c r="E26" s="48" t="s">
        <v>585</v>
      </c>
    </row>
    <row r="27" spans="1:5" ht="11.25">
      <c r="A27" s="48" t="s">
        <v>38</v>
      </c>
      <c r="B27" s="48" t="s">
        <v>377</v>
      </c>
      <c r="C27" s="48" t="s">
        <v>378</v>
      </c>
      <c r="D27" s="48" t="s">
        <v>294</v>
      </c>
      <c r="E27" s="48" t="s">
        <v>586</v>
      </c>
    </row>
    <row r="28" spans="1:5" ht="11.25">
      <c r="A28" s="48" t="s">
        <v>38</v>
      </c>
      <c r="B28" s="48" t="s">
        <v>379</v>
      </c>
      <c r="C28" s="48" t="s">
        <v>380</v>
      </c>
      <c r="D28" s="48" t="s">
        <v>310</v>
      </c>
      <c r="E28" s="48" t="s">
        <v>553</v>
      </c>
    </row>
    <row r="29" spans="1:5" ht="11.25">
      <c r="A29" s="48" t="s">
        <v>38</v>
      </c>
      <c r="B29" s="48" t="s">
        <v>381</v>
      </c>
      <c r="C29" s="48" t="s">
        <v>382</v>
      </c>
      <c r="D29" s="48" t="s">
        <v>315</v>
      </c>
      <c r="E29" s="48" t="s">
        <v>554</v>
      </c>
    </row>
    <row r="30" spans="1:5" ht="11.25">
      <c r="A30" s="48" t="s">
        <v>38</v>
      </c>
      <c r="B30" s="48" t="s">
        <v>383</v>
      </c>
      <c r="C30" s="48" t="s">
        <v>384</v>
      </c>
      <c r="D30" s="48" t="s">
        <v>319</v>
      </c>
      <c r="E30" s="48" t="s">
        <v>555</v>
      </c>
    </row>
    <row r="31" spans="1:5" ht="11.25">
      <c r="A31" s="48" t="s">
        <v>53</v>
      </c>
      <c r="B31" s="48" t="s">
        <v>385</v>
      </c>
      <c r="C31" s="48" t="s">
        <v>386</v>
      </c>
      <c r="D31" s="48" t="s">
        <v>328</v>
      </c>
      <c r="E31" s="48" t="s">
        <v>547</v>
      </c>
    </row>
    <row r="32" spans="1:3" ht="11.25">
      <c r="A32" s="48" t="s">
        <v>53</v>
      </c>
      <c r="B32" s="48" t="s">
        <v>53</v>
      </c>
      <c r="C32" s="48" t="s">
        <v>54</v>
      </c>
    </row>
    <row r="33" spans="1:3" ht="11.25">
      <c r="A33" s="48" t="s">
        <v>53</v>
      </c>
      <c r="B33" s="48" t="s">
        <v>387</v>
      </c>
      <c r="C33" s="48" t="s">
        <v>388</v>
      </c>
    </row>
    <row r="34" spans="1:3" ht="11.25">
      <c r="A34" s="48" t="s">
        <v>53</v>
      </c>
      <c r="B34" s="48" t="s">
        <v>389</v>
      </c>
      <c r="C34" s="48" t="s">
        <v>390</v>
      </c>
    </row>
    <row r="35" spans="1:3" ht="11.25">
      <c r="A35" s="48" t="s">
        <v>53</v>
      </c>
      <c r="B35" s="48" t="s">
        <v>351</v>
      </c>
      <c r="C35" s="48" t="s">
        <v>391</v>
      </c>
    </row>
    <row r="36" spans="1:3" ht="11.25">
      <c r="A36" s="48" t="s">
        <v>53</v>
      </c>
      <c r="B36" s="48" t="s">
        <v>392</v>
      </c>
      <c r="C36" s="48" t="s">
        <v>393</v>
      </c>
    </row>
    <row r="37" spans="1:3" ht="11.25">
      <c r="A37" s="48" t="s">
        <v>53</v>
      </c>
      <c r="B37" s="48" t="s">
        <v>587</v>
      </c>
      <c r="C37" s="48" t="s">
        <v>394</v>
      </c>
    </row>
    <row r="38" spans="1:3" ht="11.25">
      <c r="A38" s="48" t="s">
        <v>53</v>
      </c>
      <c r="B38" s="48" t="s">
        <v>395</v>
      </c>
      <c r="C38" s="48" t="s">
        <v>396</v>
      </c>
    </row>
    <row r="39" spans="1:3" ht="11.25">
      <c r="A39" s="48" t="s">
        <v>53</v>
      </c>
      <c r="B39" s="48" t="s">
        <v>397</v>
      </c>
      <c r="C39" s="48" t="s">
        <v>398</v>
      </c>
    </row>
    <row r="40" spans="1:3" ht="11.25">
      <c r="A40" s="48" t="s">
        <v>69</v>
      </c>
      <c r="B40" s="48" t="s">
        <v>69</v>
      </c>
      <c r="C40" s="48" t="s">
        <v>70</v>
      </c>
    </row>
    <row r="41" spans="1:3" ht="11.25">
      <c r="A41" s="48" t="s">
        <v>86</v>
      </c>
      <c r="B41" s="48" t="s">
        <v>86</v>
      </c>
      <c r="C41" s="48" t="s">
        <v>87</v>
      </c>
    </row>
    <row r="42" spans="1:3" ht="11.25">
      <c r="A42" s="48" t="s">
        <v>97</v>
      </c>
      <c r="B42" s="48" t="s">
        <v>97</v>
      </c>
      <c r="C42" s="48" t="s">
        <v>98</v>
      </c>
    </row>
    <row r="43" spans="1:3" ht="11.25">
      <c r="A43" s="48" t="s">
        <v>150</v>
      </c>
      <c r="B43" s="48" t="s">
        <v>150</v>
      </c>
      <c r="C43" s="48" t="s">
        <v>151</v>
      </c>
    </row>
    <row r="44" spans="1:3" ht="11.25">
      <c r="A44" s="48" t="s">
        <v>158</v>
      </c>
      <c r="B44" s="48" t="s">
        <v>158</v>
      </c>
      <c r="C44" s="48" t="s">
        <v>399</v>
      </c>
    </row>
    <row r="45" spans="1:3" ht="11.25">
      <c r="A45" s="48" t="s">
        <v>158</v>
      </c>
      <c r="B45" s="48" t="s">
        <v>158</v>
      </c>
      <c r="C45" s="48" t="s">
        <v>159</v>
      </c>
    </row>
    <row r="46" spans="1:3" ht="11.25">
      <c r="A46" s="48" t="s">
        <v>165</v>
      </c>
      <c r="B46" s="48" t="s">
        <v>400</v>
      </c>
      <c r="C46" s="48" t="s">
        <v>401</v>
      </c>
    </row>
    <row r="47" spans="1:3" ht="11.25">
      <c r="A47" s="48" t="s">
        <v>165</v>
      </c>
      <c r="B47" s="48" t="s">
        <v>165</v>
      </c>
      <c r="C47" s="48" t="s">
        <v>166</v>
      </c>
    </row>
    <row r="48" spans="1:3" ht="11.25">
      <c r="A48" s="48" t="s">
        <v>165</v>
      </c>
      <c r="B48" s="48" t="s">
        <v>402</v>
      </c>
      <c r="C48" s="48" t="s">
        <v>403</v>
      </c>
    </row>
    <row r="49" spans="1:3" ht="11.25">
      <c r="A49" s="48" t="s">
        <v>165</v>
      </c>
      <c r="B49" s="48" t="s">
        <v>404</v>
      </c>
      <c r="C49" s="48" t="s">
        <v>405</v>
      </c>
    </row>
    <row r="50" spans="1:3" ht="11.25">
      <c r="A50" s="48" t="s">
        <v>171</v>
      </c>
      <c r="B50" s="48" t="s">
        <v>171</v>
      </c>
      <c r="C50" s="48" t="s">
        <v>172</v>
      </c>
    </row>
    <row r="51" spans="1:3" ht="11.25">
      <c r="A51" s="48" t="s">
        <v>171</v>
      </c>
      <c r="B51" s="48" t="s">
        <v>406</v>
      </c>
      <c r="C51" s="48" t="s">
        <v>407</v>
      </c>
    </row>
    <row r="52" spans="1:3" ht="11.25">
      <c r="A52" s="48" t="s">
        <v>171</v>
      </c>
      <c r="B52" s="48" t="s">
        <v>408</v>
      </c>
      <c r="C52" s="48" t="s">
        <v>409</v>
      </c>
    </row>
    <row r="53" spans="1:3" ht="11.25">
      <c r="A53" s="48" t="s">
        <v>176</v>
      </c>
      <c r="B53" s="48" t="s">
        <v>410</v>
      </c>
      <c r="C53" s="48" t="s">
        <v>411</v>
      </c>
    </row>
    <row r="54" spans="1:3" ht="11.25">
      <c r="A54" s="48" t="s">
        <v>176</v>
      </c>
      <c r="B54" s="48" t="s">
        <v>176</v>
      </c>
      <c r="C54" s="48" t="s">
        <v>177</v>
      </c>
    </row>
    <row r="55" spans="1:3" ht="11.25">
      <c r="A55" s="48" t="s">
        <v>176</v>
      </c>
      <c r="B55" s="48" t="s">
        <v>412</v>
      </c>
      <c r="C55" s="48" t="s">
        <v>413</v>
      </c>
    </row>
    <row r="56" spans="1:3" ht="11.25">
      <c r="A56" s="48" t="s">
        <v>176</v>
      </c>
      <c r="B56" s="48" t="s">
        <v>197</v>
      </c>
      <c r="C56" s="48" t="s">
        <v>198</v>
      </c>
    </row>
    <row r="57" spans="1:3" ht="11.25">
      <c r="A57" s="48" t="s">
        <v>176</v>
      </c>
      <c r="B57" s="48" t="s">
        <v>414</v>
      </c>
      <c r="C57" s="48" t="s">
        <v>415</v>
      </c>
    </row>
    <row r="58" spans="1:3" ht="11.25">
      <c r="A58" s="48" t="s">
        <v>176</v>
      </c>
      <c r="B58" s="48" t="s">
        <v>587</v>
      </c>
      <c r="C58" s="48" t="s">
        <v>416</v>
      </c>
    </row>
    <row r="59" spans="1:3" ht="11.25">
      <c r="A59" s="48" t="s">
        <v>176</v>
      </c>
      <c r="B59" s="48" t="s">
        <v>417</v>
      </c>
      <c r="C59" s="48" t="s">
        <v>418</v>
      </c>
    </row>
    <row r="60" spans="1:3" ht="11.25">
      <c r="A60" s="48" t="s">
        <v>176</v>
      </c>
      <c r="B60" s="48" t="s">
        <v>419</v>
      </c>
      <c r="C60" s="48" t="s">
        <v>420</v>
      </c>
    </row>
    <row r="61" spans="1:3" ht="11.25">
      <c r="A61" s="48" t="s">
        <v>176</v>
      </c>
      <c r="B61" s="48" t="s">
        <v>421</v>
      </c>
      <c r="C61" s="48" t="s">
        <v>422</v>
      </c>
    </row>
    <row r="62" spans="1:3" ht="11.25">
      <c r="A62" s="48" t="s">
        <v>199</v>
      </c>
      <c r="B62" s="48" t="s">
        <v>423</v>
      </c>
      <c r="C62" s="48" t="s">
        <v>424</v>
      </c>
    </row>
    <row r="63" spans="1:3" ht="11.25">
      <c r="A63" s="48" t="s">
        <v>199</v>
      </c>
      <c r="B63" s="48" t="s">
        <v>199</v>
      </c>
      <c r="C63" s="48" t="s">
        <v>200</v>
      </c>
    </row>
    <row r="64" spans="1:3" ht="11.25">
      <c r="A64" s="48" t="s">
        <v>199</v>
      </c>
      <c r="B64" s="48" t="s">
        <v>205</v>
      </c>
      <c r="C64" s="48" t="s">
        <v>206</v>
      </c>
    </row>
    <row r="65" spans="1:3" ht="11.25">
      <c r="A65" s="48" t="s">
        <v>199</v>
      </c>
      <c r="B65" s="48" t="s">
        <v>425</v>
      </c>
      <c r="C65" s="48" t="s">
        <v>426</v>
      </c>
    </row>
    <row r="66" spans="1:3" ht="11.25">
      <c r="A66" s="48" t="s">
        <v>199</v>
      </c>
      <c r="B66" s="48" t="s">
        <v>427</v>
      </c>
      <c r="C66" s="48" t="s">
        <v>428</v>
      </c>
    </row>
    <row r="67" spans="1:3" ht="11.25">
      <c r="A67" s="48" t="s">
        <v>199</v>
      </c>
      <c r="B67" s="48" t="s">
        <v>429</v>
      </c>
      <c r="C67" s="48" t="s">
        <v>430</v>
      </c>
    </row>
    <row r="68" spans="1:3" ht="11.25">
      <c r="A68" s="48" t="s">
        <v>199</v>
      </c>
      <c r="B68" s="48" t="s">
        <v>431</v>
      </c>
      <c r="C68" s="48" t="s">
        <v>432</v>
      </c>
    </row>
    <row r="69" spans="1:3" ht="11.25">
      <c r="A69" s="48" t="s">
        <v>199</v>
      </c>
      <c r="B69" s="48" t="s">
        <v>433</v>
      </c>
      <c r="C69" s="48" t="s">
        <v>434</v>
      </c>
    </row>
    <row r="70" spans="1:3" ht="11.25">
      <c r="A70" s="48" t="s">
        <v>207</v>
      </c>
      <c r="B70" s="48" t="s">
        <v>435</v>
      </c>
      <c r="C70" s="48" t="s">
        <v>436</v>
      </c>
    </row>
    <row r="71" spans="1:3" ht="11.25">
      <c r="A71" s="48" t="s">
        <v>207</v>
      </c>
      <c r="B71" s="48" t="s">
        <v>207</v>
      </c>
      <c r="C71" s="48" t="s">
        <v>208</v>
      </c>
    </row>
    <row r="72" spans="1:3" ht="11.25">
      <c r="A72" s="48" t="s">
        <v>207</v>
      </c>
      <c r="B72" s="48" t="s">
        <v>220</v>
      </c>
      <c r="C72" s="48" t="s">
        <v>221</v>
      </c>
    </row>
    <row r="73" spans="1:3" ht="11.25">
      <c r="A73" s="48" t="s">
        <v>207</v>
      </c>
      <c r="B73" s="48" t="s">
        <v>222</v>
      </c>
      <c r="C73" s="48" t="s">
        <v>223</v>
      </c>
    </row>
    <row r="74" spans="1:3" ht="11.25">
      <c r="A74" s="48" t="s">
        <v>437</v>
      </c>
      <c r="B74" s="48" t="s">
        <v>437</v>
      </c>
      <c r="C74" s="48" t="s">
        <v>438</v>
      </c>
    </row>
    <row r="75" spans="1:3" ht="11.25">
      <c r="A75" s="48" t="s">
        <v>437</v>
      </c>
      <c r="B75" s="48" t="s">
        <v>439</v>
      </c>
      <c r="C75" s="48" t="s">
        <v>440</v>
      </c>
    </row>
    <row r="76" spans="1:3" ht="11.25">
      <c r="A76" s="48" t="s">
        <v>441</v>
      </c>
      <c r="B76" s="48" t="s">
        <v>441</v>
      </c>
      <c r="C76" s="48" t="s">
        <v>442</v>
      </c>
    </row>
    <row r="77" spans="1:3" ht="11.25">
      <c r="A77" s="48" t="s">
        <v>441</v>
      </c>
      <c r="B77" s="48" t="s">
        <v>443</v>
      </c>
      <c r="C77" s="48" t="s">
        <v>444</v>
      </c>
    </row>
    <row r="78" spans="1:3" ht="11.25">
      <c r="A78" s="48" t="s">
        <v>224</v>
      </c>
      <c r="B78" s="48" t="s">
        <v>224</v>
      </c>
      <c r="C78" s="48" t="s">
        <v>225</v>
      </c>
    </row>
    <row r="79" spans="1:3" ht="11.25">
      <c r="A79" s="48" t="s">
        <v>224</v>
      </c>
      <c r="B79" s="48" t="s">
        <v>445</v>
      </c>
      <c r="C79" s="48" t="s">
        <v>446</v>
      </c>
    </row>
    <row r="80" spans="1:3" ht="11.25">
      <c r="A80" s="48" t="s">
        <v>233</v>
      </c>
      <c r="B80" s="48" t="s">
        <v>447</v>
      </c>
      <c r="C80" s="48" t="s">
        <v>448</v>
      </c>
    </row>
    <row r="81" spans="1:3" ht="11.25">
      <c r="A81" s="48" t="s">
        <v>233</v>
      </c>
      <c r="B81" s="48" t="s">
        <v>233</v>
      </c>
      <c r="C81" s="48" t="s">
        <v>234</v>
      </c>
    </row>
    <row r="82" spans="1:3" ht="11.25">
      <c r="A82" s="48" t="s">
        <v>233</v>
      </c>
      <c r="B82" s="48" t="s">
        <v>449</v>
      </c>
      <c r="C82" s="48" t="s">
        <v>450</v>
      </c>
    </row>
    <row r="83" spans="1:3" ht="11.25">
      <c r="A83" s="48" t="s">
        <v>233</v>
      </c>
      <c r="B83" s="48" t="s">
        <v>451</v>
      </c>
      <c r="C83" s="48" t="s">
        <v>452</v>
      </c>
    </row>
    <row r="84" spans="1:3" ht="11.25">
      <c r="A84" s="48" t="s">
        <v>240</v>
      </c>
      <c r="B84" s="48" t="s">
        <v>551</v>
      </c>
      <c r="C84" s="48" t="s">
        <v>453</v>
      </c>
    </row>
    <row r="85" spans="1:3" ht="11.25">
      <c r="A85" s="48" t="s">
        <v>240</v>
      </c>
      <c r="B85" s="48" t="s">
        <v>240</v>
      </c>
      <c r="C85" s="48" t="s">
        <v>241</v>
      </c>
    </row>
    <row r="86" spans="1:3" ht="11.25">
      <c r="A86" s="48" t="s">
        <v>240</v>
      </c>
      <c r="B86" s="48" t="s">
        <v>454</v>
      </c>
      <c r="C86" s="48" t="s">
        <v>455</v>
      </c>
    </row>
    <row r="87" spans="1:3" ht="11.25">
      <c r="A87" s="48" t="s">
        <v>240</v>
      </c>
      <c r="B87" s="48" t="s">
        <v>456</v>
      </c>
      <c r="C87" s="48" t="s">
        <v>457</v>
      </c>
    </row>
    <row r="88" spans="1:3" ht="11.25">
      <c r="A88" s="48" t="s">
        <v>240</v>
      </c>
      <c r="B88" s="48" t="s">
        <v>458</v>
      </c>
      <c r="C88" s="48" t="s">
        <v>459</v>
      </c>
    </row>
    <row r="89" spans="1:3" ht="11.25">
      <c r="A89" s="48" t="s">
        <v>240</v>
      </c>
      <c r="B89" s="48" t="s">
        <v>460</v>
      </c>
      <c r="C89" s="48" t="s">
        <v>461</v>
      </c>
    </row>
    <row r="90" spans="1:3" ht="11.25">
      <c r="A90" s="48" t="s">
        <v>244</v>
      </c>
      <c r="B90" s="48" t="s">
        <v>244</v>
      </c>
      <c r="C90" s="48" t="s">
        <v>245</v>
      </c>
    </row>
    <row r="91" spans="1:3" ht="11.25">
      <c r="A91" s="48" t="s">
        <v>244</v>
      </c>
      <c r="B91" s="48" t="s">
        <v>251</v>
      </c>
      <c r="C91" s="48" t="s">
        <v>252</v>
      </c>
    </row>
    <row r="92" spans="1:3" ht="11.25">
      <c r="A92" s="48" t="s">
        <v>244</v>
      </c>
      <c r="B92" s="48" t="s">
        <v>462</v>
      </c>
      <c r="C92" s="48" t="s">
        <v>463</v>
      </c>
    </row>
    <row r="93" spans="1:3" ht="11.25">
      <c r="A93" s="48" t="s">
        <v>253</v>
      </c>
      <c r="B93" s="48" t="s">
        <v>464</v>
      </c>
      <c r="C93" s="48" t="s">
        <v>465</v>
      </c>
    </row>
    <row r="94" spans="1:3" ht="11.25">
      <c r="A94" s="48" t="s">
        <v>253</v>
      </c>
      <c r="B94" s="48" t="s">
        <v>466</v>
      </c>
      <c r="C94" s="48" t="s">
        <v>467</v>
      </c>
    </row>
    <row r="95" spans="1:3" ht="11.25">
      <c r="A95" s="48" t="s">
        <v>253</v>
      </c>
      <c r="B95" s="48" t="s">
        <v>468</v>
      </c>
      <c r="C95" s="48" t="s">
        <v>469</v>
      </c>
    </row>
    <row r="96" spans="1:3" ht="11.25">
      <c r="A96" s="48" t="s">
        <v>253</v>
      </c>
      <c r="B96" s="48" t="s">
        <v>470</v>
      </c>
      <c r="C96" s="48" t="s">
        <v>471</v>
      </c>
    </row>
    <row r="97" spans="1:3" ht="11.25">
      <c r="A97" s="48" t="s">
        <v>253</v>
      </c>
      <c r="B97" s="48" t="s">
        <v>472</v>
      </c>
      <c r="C97" s="48" t="s">
        <v>473</v>
      </c>
    </row>
    <row r="98" spans="1:3" ht="11.25">
      <c r="A98" s="48" t="s">
        <v>253</v>
      </c>
      <c r="B98" s="48" t="s">
        <v>474</v>
      </c>
      <c r="C98" s="48" t="s">
        <v>475</v>
      </c>
    </row>
    <row r="99" spans="1:3" ht="11.25">
      <c r="A99" s="48" t="s">
        <v>253</v>
      </c>
      <c r="B99" s="48" t="s">
        <v>476</v>
      </c>
      <c r="C99" s="48" t="s">
        <v>477</v>
      </c>
    </row>
    <row r="100" spans="1:3" ht="11.25">
      <c r="A100" s="48" t="s">
        <v>253</v>
      </c>
      <c r="B100" s="48" t="s">
        <v>478</v>
      </c>
      <c r="C100" s="48" t="s">
        <v>479</v>
      </c>
    </row>
    <row r="101" spans="1:3" ht="11.25">
      <c r="A101" s="48" t="s">
        <v>253</v>
      </c>
      <c r="B101" s="48" t="s">
        <v>253</v>
      </c>
      <c r="C101" s="48" t="s">
        <v>254</v>
      </c>
    </row>
    <row r="102" spans="1:3" ht="11.25">
      <c r="A102" s="48" t="s">
        <v>253</v>
      </c>
      <c r="B102" s="48" t="s">
        <v>480</v>
      </c>
      <c r="C102" s="48" t="s">
        <v>481</v>
      </c>
    </row>
    <row r="103" spans="1:3" ht="11.25">
      <c r="A103" s="48" t="s">
        <v>253</v>
      </c>
      <c r="B103" s="48" t="s">
        <v>482</v>
      </c>
      <c r="C103" s="48" t="s">
        <v>483</v>
      </c>
    </row>
    <row r="104" spans="1:3" ht="11.25">
      <c r="A104" s="48" t="s">
        <v>253</v>
      </c>
      <c r="B104" s="48" t="s">
        <v>484</v>
      </c>
      <c r="C104" s="48" t="s">
        <v>485</v>
      </c>
    </row>
    <row r="105" spans="1:3" ht="11.25">
      <c r="A105" s="48" t="s">
        <v>253</v>
      </c>
      <c r="B105" s="48" t="s">
        <v>486</v>
      </c>
      <c r="C105" s="48" t="s">
        <v>487</v>
      </c>
    </row>
    <row r="106" spans="1:3" ht="11.25">
      <c r="A106" s="48" t="s">
        <v>264</v>
      </c>
      <c r="B106" s="48" t="s">
        <v>488</v>
      </c>
      <c r="C106" s="48" t="s">
        <v>489</v>
      </c>
    </row>
    <row r="107" spans="1:3" ht="11.25">
      <c r="A107" s="48" t="s">
        <v>264</v>
      </c>
      <c r="B107" s="48" t="s">
        <v>490</v>
      </c>
      <c r="C107" s="48" t="s">
        <v>491</v>
      </c>
    </row>
    <row r="108" spans="1:3" ht="11.25">
      <c r="A108" s="48" t="s">
        <v>264</v>
      </c>
      <c r="B108" s="48" t="s">
        <v>264</v>
      </c>
      <c r="C108" s="48" t="s">
        <v>265</v>
      </c>
    </row>
    <row r="109" spans="1:3" ht="11.25">
      <c r="A109" s="48" t="s">
        <v>264</v>
      </c>
      <c r="B109" s="48" t="s">
        <v>492</v>
      </c>
      <c r="C109" s="48" t="s">
        <v>493</v>
      </c>
    </row>
    <row r="110" spans="1:3" ht="11.25">
      <c r="A110" s="48" t="s">
        <v>264</v>
      </c>
      <c r="B110" s="48" t="s">
        <v>494</v>
      </c>
      <c r="C110" s="48" t="s">
        <v>495</v>
      </c>
    </row>
    <row r="111" spans="1:3" ht="11.25">
      <c r="A111" s="48" t="s">
        <v>264</v>
      </c>
      <c r="B111" s="48" t="s">
        <v>496</v>
      </c>
      <c r="C111" s="48" t="s">
        <v>497</v>
      </c>
    </row>
    <row r="112" spans="1:3" ht="11.25">
      <c r="A112" s="48" t="s">
        <v>264</v>
      </c>
      <c r="B112" s="48" t="s">
        <v>498</v>
      </c>
      <c r="C112" s="48" t="s">
        <v>499</v>
      </c>
    </row>
    <row r="113" spans="1:3" ht="11.25">
      <c r="A113" s="48" t="s">
        <v>279</v>
      </c>
      <c r="B113" s="48" t="s">
        <v>500</v>
      </c>
      <c r="C113" s="48" t="s">
        <v>501</v>
      </c>
    </row>
    <row r="114" spans="1:3" ht="11.25">
      <c r="A114" s="48" t="s">
        <v>279</v>
      </c>
      <c r="B114" s="48" t="s">
        <v>502</v>
      </c>
      <c r="C114" s="48" t="s">
        <v>503</v>
      </c>
    </row>
    <row r="115" spans="1:3" ht="11.25">
      <c r="A115" s="48" t="s">
        <v>279</v>
      </c>
      <c r="B115" s="48" t="s">
        <v>504</v>
      </c>
      <c r="C115" s="48" t="s">
        <v>505</v>
      </c>
    </row>
    <row r="116" spans="1:3" ht="11.25">
      <c r="A116" s="48" t="s">
        <v>279</v>
      </c>
      <c r="B116" s="48" t="s">
        <v>506</v>
      </c>
      <c r="C116" s="48" t="s">
        <v>507</v>
      </c>
    </row>
    <row r="117" spans="1:3" ht="11.25">
      <c r="A117" s="48" t="s">
        <v>279</v>
      </c>
      <c r="B117" s="48" t="s">
        <v>279</v>
      </c>
      <c r="C117" s="48" t="s">
        <v>280</v>
      </c>
    </row>
    <row r="118" spans="1:3" ht="11.25">
      <c r="A118" s="48" t="s">
        <v>279</v>
      </c>
      <c r="B118" s="48" t="s">
        <v>508</v>
      </c>
      <c r="C118" s="48" t="s">
        <v>509</v>
      </c>
    </row>
    <row r="119" spans="1:3" ht="11.25">
      <c r="A119" s="48" t="s">
        <v>279</v>
      </c>
      <c r="B119" s="48" t="s">
        <v>510</v>
      </c>
      <c r="C119" s="48" t="s">
        <v>511</v>
      </c>
    </row>
    <row r="120" spans="1:3" ht="11.25">
      <c r="A120" s="48" t="s">
        <v>279</v>
      </c>
      <c r="B120" s="48" t="s">
        <v>512</v>
      </c>
      <c r="C120" s="48" t="s">
        <v>513</v>
      </c>
    </row>
    <row r="121" spans="1:3" ht="11.25">
      <c r="A121" s="48" t="s">
        <v>284</v>
      </c>
      <c r="B121" s="48" t="s">
        <v>559</v>
      </c>
      <c r="C121" s="48" t="s">
        <v>286</v>
      </c>
    </row>
    <row r="122" spans="1:3" ht="11.25">
      <c r="A122" s="48" t="s">
        <v>284</v>
      </c>
      <c r="B122" s="48" t="s">
        <v>284</v>
      </c>
      <c r="C122" s="48" t="s">
        <v>285</v>
      </c>
    </row>
    <row r="123" spans="1:3" ht="11.25">
      <c r="A123" s="48" t="s">
        <v>284</v>
      </c>
      <c r="B123" s="48" t="s">
        <v>514</v>
      </c>
      <c r="C123" s="48" t="s">
        <v>515</v>
      </c>
    </row>
    <row r="124" spans="1:3" ht="11.25">
      <c r="A124" s="48" t="s">
        <v>294</v>
      </c>
      <c r="B124" s="48" t="s">
        <v>516</v>
      </c>
      <c r="C124" s="48" t="s">
        <v>517</v>
      </c>
    </row>
    <row r="125" spans="1:3" ht="11.25">
      <c r="A125" s="48" t="s">
        <v>294</v>
      </c>
      <c r="B125" s="48" t="s">
        <v>518</v>
      </c>
      <c r="C125" s="48" t="s">
        <v>519</v>
      </c>
    </row>
    <row r="126" spans="1:3" ht="11.25">
      <c r="A126" s="48" t="s">
        <v>294</v>
      </c>
      <c r="B126" s="48" t="s">
        <v>520</v>
      </c>
      <c r="C126" s="48" t="s">
        <v>521</v>
      </c>
    </row>
    <row r="127" spans="1:3" ht="11.25">
      <c r="A127" s="48" t="s">
        <v>294</v>
      </c>
      <c r="B127" s="48" t="s">
        <v>522</v>
      </c>
      <c r="C127" s="48" t="s">
        <v>523</v>
      </c>
    </row>
    <row r="128" spans="1:3" ht="11.25">
      <c r="A128" s="48" t="s">
        <v>294</v>
      </c>
      <c r="B128" s="48" t="s">
        <v>524</v>
      </c>
      <c r="C128" s="48" t="s">
        <v>525</v>
      </c>
    </row>
    <row r="129" spans="1:3" ht="11.25">
      <c r="A129" s="48" t="s">
        <v>294</v>
      </c>
      <c r="B129" s="48" t="s">
        <v>526</v>
      </c>
      <c r="C129" s="48" t="s">
        <v>527</v>
      </c>
    </row>
    <row r="130" spans="1:3" ht="11.25">
      <c r="A130" s="48" t="s">
        <v>294</v>
      </c>
      <c r="B130" s="48" t="s">
        <v>556</v>
      </c>
      <c r="C130" s="48" t="s">
        <v>528</v>
      </c>
    </row>
    <row r="131" spans="1:3" ht="11.25">
      <c r="A131" s="48" t="s">
        <v>294</v>
      </c>
      <c r="B131" s="48" t="s">
        <v>294</v>
      </c>
      <c r="C131" s="48" t="s">
        <v>295</v>
      </c>
    </row>
    <row r="132" spans="1:3" ht="11.25">
      <c r="A132" s="48" t="s">
        <v>294</v>
      </c>
      <c r="B132" s="48" t="s">
        <v>529</v>
      </c>
      <c r="C132" s="48" t="s">
        <v>530</v>
      </c>
    </row>
    <row r="133" spans="1:3" ht="11.25">
      <c r="A133" s="48" t="s">
        <v>294</v>
      </c>
      <c r="B133" s="48" t="s">
        <v>531</v>
      </c>
      <c r="C133" s="48" t="s">
        <v>532</v>
      </c>
    </row>
    <row r="134" spans="1:3" ht="11.25">
      <c r="A134" s="48" t="s">
        <v>294</v>
      </c>
      <c r="B134" s="48" t="s">
        <v>533</v>
      </c>
      <c r="C134" s="48" t="s">
        <v>534</v>
      </c>
    </row>
    <row r="135" spans="1:3" ht="11.25">
      <c r="A135" s="48" t="s">
        <v>310</v>
      </c>
      <c r="B135" s="48" t="s">
        <v>535</v>
      </c>
      <c r="C135" s="48" t="s">
        <v>536</v>
      </c>
    </row>
    <row r="136" spans="1:3" ht="11.25">
      <c r="A136" s="48" t="s">
        <v>310</v>
      </c>
      <c r="B136" s="48" t="s">
        <v>310</v>
      </c>
      <c r="C136" s="48" t="s">
        <v>311</v>
      </c>
    </row>
    <row r="137" spans="1:3" ht="11.25">
      <c r="A137" s="48" t="s">
        <v>310</v>
      </c>
      <c r="B137" s="48" t="s">
        <v>537</v>
      </c>
      <c r="C137" s="48" t="s">
        <v>538</v>
      </c>
    </row>
    <row r="138" spans="1:3" ht="11.25">
      <c r="A138" s="48" t="s">
        <v>315</v>
      </c>
      <c r="B138" s="48" t="s">
        <v>315</v>
      </c>
      <c r="C138" s="48" t="s">
        <v>316</v>
      </c>
    </row>
    <row r="139" spans="1:3" ht="11.25">
      <c r="A139" s="48" t="s">
        <v>315</v>
      </c>
      <c r="B139" s="48" t="s">
        <v>539</v>
      </c>
      <c r="C139" s="48" t="s">
        <v>540</v>
      </c>
    </row>
    <row r="140" spans="1:3" ht="11.25">
      <c r="A140" s="48" t="s">
        <v>319</v>
      </c>
      <c r="B140" s="48" t="s">
        <v>541</v>
      </c>
      <c r="C140" s="48" t="s">
        <v>542</v>
      </c>
    </row>
    <row r="141" spans="1:3" ht="11.25">
      <c r="A141" s="48" t="s">
        <v>319</v>
      </c>
      <c r="B141" s="48" t="s">
        <v>543</v>
      </c>
      <c r="C141" s="48" t="s">
        <v>544</v>
      </c>
    </row>
    <row r="142" spans="1:3" ht="11.25">
      <c r="A142" s="48" t="s">
        <v>319</v>
      </c>
      <c r="B142" s="48" t="s">
        <v>319</v>
      </c>
      <c r="C142" s="48" t="s">
        <v>320</v>
      </c>
    </row>
    <row r="143" spans="1:3" ht="11.25">
      <c r="A143" s="48" t="s">
        <v>319</v>
      </c>
      <c r="B143" s="48" t="s">
        <v>545</v>
      </c>
      <c r="C143" s="48" t="s">
        <v>546</v>
      </c>
    </row>
    <row r="144" spans="1:3" ht="11.25">
      <c r="A144" s="48" t="s">
        <v>328</v>
      </c>
      <c r="B144" s="48" t="s">
        <v>328</v>
      </c>
      <c r="C144" s="48" t="s">
        <v>329</v>
      </c>
    </row>
    <row r="145" spans="1:3" ht="11.25">
      <c r="A145" s="48" t="s">
        <v>328</v>
      </c>
      <c r="B145" s="48" t="s">
        <v>330</v>
      </c>
      <c r="C145" s="48" t="s">
        <v>331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8">
      <selection activeCell="G30" sqref="G30"/>
    </sheetView>
  </sheetViews>
  <sheetFormatPr defaultColWidth="9.140625" defaultRowHeight="11.25"/>
  <cols>
    <col min="1" max="1" width="17.57421875" style="133" hidden="1" customWidth="1"/>
    <col min="2" max="2" width="17.57421875" style="134" hidden="1" customWidth="1"/>
    <col min="3" max="3" width="2.7109375" style="135" customWidth="1"/>
    <col min="4" max="4" width="2.7109375" style="141" customWidth="1"/>
    <col min="5" max="5" width="35.7109375" style="141" customWidth="1"/>
    <col min="6" max="6" width="21.57421875" style="141" customWidth="1"/>
    <col min="7" max="7" width="40.7109375" style="184" customWidth="1"/>
    <col min="8" max="8" width="32.7109375" style="141" customWidth="1"/>
    <col min="9" max="10" width="2.7109375" style="141" customWidth="1"/>
    <col min="11" max="16384" width="9.140625" style="141" customWidth="1"/>
  </cols>
  <sheetData>
    <row r="1" spans="1:7" s="135" customFormat="1" ht="35.25" customHeight="1" hidden="1">
      <c r="A1" s="133" t="str">
        <f>region_name</f>
        <v>Удмуртская республика</v>
      </c>
      <c r="B1" s="134">
        <f>IF(god="","Не определено",god)</f>
        <v>2013</v>
      </c>
      <c r="C1" s="135" t="str">
        <f>org&amp;"_INN:"&amp;inn&amp;"_KPP:"&amp;kpp</f>
        <v>ООО "Удмуртская птицефабрика"_INN:1837008416_KPP:183701001</v>
      </c>
      <c r="G1" s="136"/>
    </row>
    <row r="2" spans="1:7" s="135" customFormat="1" ht="11.25" customHeight="1">
      <c r="A2" s="133" t="str">
        <f>IF(org="","Не определено",org)</f>
        <v>ООО "Удмуртская птицефабрика"</v>
      </c>
      <c r="B2" s="134" t="str">
        <f>IF(inn="","Не определено",inn)</f>
        <v>1837008416</v>
      </c>
      <c r="G2" s="136"/>
    </row>
    <row r="3" spans="1:9" ht="12.75" customHeight="1" thickBot="1">
      <c r="A3" s="133" t="str">
        <f>IF(mo="","Не определено",mo)</f>
        <v>Город Глазов</v>
      </c>
      <c r="B3" s="134" t="str">
        <f>IF(oktmo="","Не определено",oktmo)</f>
        <v>94720000</v>
      </c>
      <c r="D3" s="137"/>
      <c r="E3" s="138"/>
      <c r="F3" s="139"/>
      <c r="G3" s="374" t="str">
        <f>version</f>
        <v>Версия 4.0</v>
      </c>
      <c r="H3" s="374"/>
      <c r="I3" s="140"/>
    </row>
    <row r="4" spans="1:9" ht="30" customHeight="1" thickBot="1">
      <c r="A4" s="133" t="str">
        <f>IF(fil="","Не определено",fil)</f>
        <v>Не определено</v>
      </c>
      <c r="B4" s="134" t="str">
        <f>IF(kpp="","Не определено",kpp)</f>
        <v>183701001</v>
      </c>
      <c r="D4" s="142"/>
      <c r="E4" s="394" t="s">
        <v>1180</v>
      </c>
      <c r="F4" s="395"/>
      <c r="G4" s="396"/>
      <c r="H4" s="143"/>
      <c r="I4" s="144"/>
    </row>
    <row r="5" spans="4:9" ht="12" thickBot="1">
      <c r="D5" s="142"/>
      <c r="E5" s="143"/>
      <c r="F5" s="143"/>
      <c r="G5" s="145"/>
      <c r="H5" s="143"/>
      <c r="I5" s="144"/>
    </row>
    <row r="6" spans="4:9" ht="16.5" customHeight="1">
      <c r="D6" s="142"/>
      <c r="E6" s="397" t="s">
        <v>831</v>
      </c>
      <c r="F6" s="398"/>
      <c r="G6" s="146"/>
      <c r="H6" s="147" t="s">
        <v>834</v>
      </c>
      <c r="I6" s="144"/>
    </row>
    <row r="7" spans="1:9" ht="24.75" customHeight="1" thickBot="1">
      <c r="A7" s="148"/>
      <c r="D7" s="142"/>
      <c r="E7" s="399" t="str">
        <f>region_name</f>
        <v>Удмуртская республика</v>
      </c>
      <c r="F7" s="400"/>
      <c r="G7" s="145"/>
      <c r="H7" s="149" t="s">
        <v>549</v>
      </c>
      <c r="I7" s="144"/>
    </row>
    <row r="8" spans="1:9" ht="12" customHeight="1" thickBot="1">
      <c r="A8" s="148"/>
      <c r="D8" s="150"/>
      <c r="E8" s="151"/>
      <c r="F8" s="152"/>
      <c r="G8" s="145"/>
      <c r="H8" s="152"/>
      <c r="I8" s="144"/>
    </row>
    <row r="9" spans="4:9" ht="30" customHeight="1" thickBot="1">
      <c r="D9" s="150"/>
      <c r="E9" s="185" t="s">
        <v>550</v>
      </c>
      <c r="F9" s="154">
        <v>2013</v>
      </c>
      <c r="G9" s="145"/>
      <c r="H9" s="152"/>
      <c r="I9" s="144"/>
    </row>
    <row r="10" spans="4:9" ht="12" customHeight="1" thickBot="1">
      <c r="D10" s="150"/>
      <c r="E10" s="155"/>
      <c r="F10" s="143"/>
      <c r="G10" s="145"/>
      <c r="H10" s="152"/>
      <c r="I10" s="144"/>
    </row>
    <row r="11" spans="1:9" ht="37.5" customHeight="1" thickBot="1">
      <c r="A11" s="133" t="s">
        <v>835</v>
      </c>
      <c r="B11" s="134" t="s">
        <v>596</v>
      </c>
      <c r="D11" s="150"/>
      <c r="E11" s="185" t="s">
        <v>836</v>
      </c>
      <c r="F11" s="158" t="s">
        <v>593</v>
      </c>
      <c r="G11" s="145"/>
      <c r="H11" s="152"/>
      <c r="I11" s="144"/>
    </row>
    <row r="12" spans="1:9" ht="23.25" customHeight="1" thickBot="1">
      <c r="A12" s="133">
        <v>66</v>
      </c>
      <c r="D12" s="150"/>
      <c r="E12" s="155"/>
      <c r="F12" s="156"/>
      <c r="G12" s="156"/>
      <c r="H12" s="157"/>
      <c r="I12" s="144"/>
    </row>
    <row r="13" spans="4:10" ht="32.25" customHeight="1" thickBot="1">
      <c r="D13" s="150"/>
      <c r="E13" s="186" t="s">
        <v>1183</v>
      </c>
      <c r="F13" s="379" t="s">
        <v>95</v>
      </c>
      <c r="G13" s="369"/>
      <c r="H13" s="164" t="s">
        <v>334</v>
      </c>
      <c r="I13" s="144"/>
      <c r="J13" s="159"/>
    </row>
    <row r="14" spans="4:9" ht="15" customHeight="1" hidden="1">
      <c r="D14" s="150"/>
      <c r="E14" s="160"/>
      <c r="F14" s="161"/>
      <c r="G14" s="156"/>
      <c r="H14" s="157"/>
      <c r="I14" s="144"/>
    </row>
    <row r="15" spans="4:9" ht="24.75" customHeight="1" hidden="1" thickBot="1">
      <c r="D15" s="150"/>
      <c r="E15" s="186" t="s">
        <v>837</v>
      </c>
      <c r="F15" s="370"/>
      <c r="G15" s="371"/>
      <c r="H15" s="157" t="s">
        <v>838</v>
      </c>
      <c r="I15" s="144"/>
    </row>
    <row r="16" spans="4:9" ht="12" customHeight="1" thickBot="1">
      <c r="D16" s="150"/>
      <c r="E16" s="160"/>
      <c r="F16" s="161"/>
      <c r="G16" s="156"/>
      <c r="H16" s="157"/>
      <c r="I16" s="144"/>
    </row>
    <row r="17" spans="4:9" ht="19.5" customHeight="1">
      <c r="D17" s="150"/>
      <c r="E17" s="187" t="s">
        <v>1184</v>
      </c>
      <c r="F17" s="162" t="s">
        <v>96</v>
      </c>
      <c r="G17" s="153"/>
      <c r="H17" s="157"/>
      <c r="I17" s="144"/>
    </row>
    <row r="18" spans="4:9" ht="19.5" customHeight="1" thickBot="1">
      <c r="D18" s="150"/>
      <c r="E18" s="188" t="s">
        <v>1185</v>
      </c>
      <c r="F18" s="163" t="s">
        <v>57</v>
      </c>
      <c r="G18" s="164"/>
      <c r="H18" s="157"/>
      <c r="I18" s="144"/>
    </row>
    <row r="19" spans="4:9" ht="12" customHeight="1" thickBot="1">
      <c r="D19" s="150"/>
      <c r="E19" s="155"/>
      <c r="F19" s="143"/>
      <c r="G19" s="156"/>
      <c r="H19" s="157"/>
      <c r="I19" s="144"/>
    </row>
    <row r="20" spans="4:9" ht="30" customHeight="1" thickBot="1">
      <c r="D20" s="150"/>
      <c r="E20" s="185" t="s">
        <v>839</v>
      </c>
      <c r="F20" s="372" t="s">
        <v>1159</v>
      </c>
      <c r="G20" s="373"/>
      <c r="H20" s="157"/>
      <c r="I20" s="144"/>
    </row>
    <row r="21" spans="4:9" ht="30" customHeight="1" thickBot="1">
      <c r="D21" s="150"/>
      <c r="E21" s="155"/>
      <c r="F21" s="143"/>
      <c r="G21" s="156"/>
      <c r="H21" s="157"/>
      <c r="I21" s="144"/>
    </row>
    <row r="22" spans="4:9" ht="30" customHeight="1" thickBot="1">
      <c r="D22" s="150"/>
      <c r="E22" s="185" t="s">
        <v>1179</v>
      </c>
      <c r="F22" s="372" t="s">
        <v>1186</v>
      </c>
      <c r="G22" s="373"/>
      <c r="H22" s="157"/>
      <c r="I22" s="144"/>
    </row>
    <row r="23" spans="4:9" ht="26.25" customHeight="1" thickBot="1">
      <c r="D23" s="150"/>
      <c r="E23" s="155"/>
      <c r="F23" s="143"/>
      <c r="G23" s="156"/>
      <c r="H23" s="157"/>
      <c r="I23" s="144"/>
    </row>
    <row r="24" spans="3:17" ht="22.5">
      <c r="C24" s="165"/>
      <c r="D24" s="150"/>
      <c r="E24" s="189" t="s">
        <v>1174</v>
      </c>
      <c r="F24" s="166" t="s">
        <v>840</v>
      </c>
      <c r="G24" s="167" t="s">
        <v>86</v>
      </c>
      <c r="H24" s="145" t="s">
        <v>548</v>
      </c>
      <c r="I24" s="144"/>
      <c r="O24" s="168"/>
      <c r="P24" s="168"/>
      <c r="Q24" s="169"/>
    </row>
    <row r="25" spans="4:9" ht="24.75" customHeight="1">
      <c r="D25" s="150"/>
      <c r="E25" s="403" t="s">
        <v>1175</v>
      </c>
      <c r="F25" s="190" t="s">
        <v>868</v>
      </c>
      <c r="G25" s="170" t="s">
        <v>86</v>
      </c>
      <c r="H25" s="143"/>
      <c r="I25" s="144"/>
    </row>
    <row r="26" spans="4:9" ht="24.75" customHeight="1" thickBot="1">
      <c r="D26" s="150"/>
      <c r="E26" s="404"/>
      <c r="F26" s="171" t="s">
        <v>595</v>
      </c>
      <c r="G26" s="172" t="s">
        <v>87</v>
      </c>
      <c r="H26" s="157"/>
      <c r="I26" s="144"/>
    </row>
    <row r="27" spans="4:9" ht="12" customHeight="1" thickBot="1">
      <c r="D27" s="150"/>
      <c r="E27" s="155"/>
      <c r="F27" s="143"/>
      <c r="G27" s="156"/>
      <c r="H27" s="157"/>
      <c r="I27" s="144"/>
    </row>
    <row r="28" spans="1:9" ht="27" customHeight="1" thickBot="1">
      <c r="A28" s="173" t="s">
        <v>841</v>
      </c>
      <c r="B28" s="134" t="s">
        <v>842</v>
      </c>
      <c r="D28" s="142"/>
      <c r="E28" s="405" t="s">
        <v>842</v>
      </c>
      <c r="F28" s="406"/>
      <c r="G28" s="174" t="s">
        <v>1199</v>
      </c>
      <c r="H28" s="143"/>
      <c r="I28" s="144"/>
    </row>
    <row r="29" spans="1:9" ht="27" customHeight="1">
      <c r="A29" s="173" t="s">
        <v>843</v>
      </c>
      <c r="B29" s="134" t="s">
        <v>844</v>
      </c>
      <c r="D29" s="142"/>
      <c r="E29" s="407" t="s">
        <v>844</v>
      </c>
      <c r="F29" s="408"/>
      <c r="G29" s="174" t="s">
        <v>1199</v>
      </c>
      <c r="H29" s="143"/>
      <c r="I29" s="144"/>
    </row>
    <row r="30" spans="1:9" ht="21" customHeight="1">
      <c r="A30" s="173" t="s">
        <v>845</v>
      </c>
      <c r="B30" s="134" t="s">
        <v>846</v>
      </c>
      <c r="D30" s="142"/>
      <c r="E30" s="403" t="s">
        <v>847</v>
      </c>
      <c r="F30" s="176" t="s">
        <v>848</v>
      </c>
      <c r="G30" s="175" t="s">
        <v>1202</v>
      </c>
      <c r="H30" s="143"/>
      <c r="I30" s="144"/>
    </row>
    <row r="31" spans="1:9" ht="21" customHeight="1">
      <c r="A31" s="173" t="s">
        <v>849</v>
      </c>
      <c r="B31" s="134" t="s">
        <v>850</v>
      </c>
      <c r="D31" s="142"/>
      <c r="E31" s="403"/>
      <c r="F31" s="176" t="s">
        <v>812</v>
      </c>
      <c r="G31" s="175" t="s">
        <v>1187</v>
      </c>
      <c r="H31" s="143"/>
      <c r="I31" s="144"/>
    </row>
    <row r="32" spans="1:9" ht="21" customHeight="1">
      <c r="A32" s="173" t="s">
        <v>851</v>
      </c>
      <c r="B32" s="134" t="s">
        <v>852</v>
      </c>
      <c r="D32" s="142"/>
      <c r="E32" s="403" t="s">
        <v>597</v>
      </c>
      <c r="F32" s="176" t="s">
        <v>848</v>
      </c>
      <c r="G32" s="175" t="s">
        <v>1188</v>
      </c>
      <c r="H32" s="143"/>
      <c r="I32" s="144"/>
    </row>
    <row r="33" spans="1:9" ht="21" customHeight="1">
      <c r="A33" s="173" t="s">
        <v>853</v>
      </c>
      <c r="B33" s="134" t="s">
        <v>854</v>
      </c>
      <c r="D33" s="142"/>
      <c r="E33" s="403"/>
      <c r="F33" s="176" t="s">
        <v>812</v>
      </c>
      <c r="G33" s="175" t="s">
        <v>1189</v>
      </c>
      <c r="H33" s="143"/>
      <c r="I33" s="144"/>
    </row>
    <row r="34" spans="1:9" ht="21" customHeight="1">
      <c r="A34" s="173" t="s">
        <v>855</v>
      </c>
      <c r="B34" s="177" t="s">
        <v>856</v>
      </c>
      <c r="D34" s="56"/>
      <c r="E34" s="401" t="s">
        <v>810</v>
      </c>
      <c r="F34" s="108" t="s">
        <v>848</v>
      </c>
      <c r="G34" s="106" t="s">
        <v>1190</v>
      </c>
      <c r="H34" s="57"/>
      <c r="I34" s="144"/>
    </row>
    <row r="35" spans="1:9" ht="21" customHeight="1">
      <c r="A35" s="173" t="s">
        <v>857</v>
      </c>
      <c r="B35" s="177" t="s">
        <v>858</v>
      </c>
      <c r="D35" s="56"/>
      <c r="E35" s="401"/>
      <c r="F35" s="108" t="s">
        <v>811</v>
      </c>
      <c r="G35" s="106" t="s">
        <v>1191</v>
      </c>
      <c r="H35" s="57"/>
      <c r="I35" s="144"/>
    </row>
    <row r="36" spans="1:9" ht="21" customHeight="1">
      <c r="A36" s="173" t="s">
        <v>859</v>
      </c>
      <c r="B36" s="177" t="s">
        <v>860</v>
      </c>
      <c r="D36" s="56"/>
      <c r="E36" s="401"/>
      <c r="F36" s="108" t="s">
        <v>812</v>
      </c>
      <c r="G36" s="106" t="s">
        <v>1192</v>
      </c>
      <c r="H36" s="57"/>
      <c r="I36" s="144"/>
    </row>
    <row r="37" spans="1:9" ht="21" customHeight="1" thickBot="1">
      <c r="A37" s="173" t="s">
        <v>861</v>
      </c>
      <c r="B37" s="177" t="s">
        <v>862</v>
      </c>
      <c r="D37" s="56"/>
      <c r="E37" s="402"/>
      <c r="F37" s="178" t="s">
        <v>625</v>
      </c>
      <c r="G37" s="107" t="s">
        <v>1200</v>
      </c>
      <c r="H37" s="57"/>
      <c r="I37" s="144"/>
    </row>
    <row r="38" spans="4:9" ht="11.25">
      <c r="D38" s="179"/>
      <c r="E38" s="180"/>
      <c r="F38" s="180"/>
      <c r="G38" s="181"/>
      <c r="H38" s="180"/>
      <c r="I38" s="182"/>
    </row>
    <row r="44" ht="11.25">
      <c r="G44" s="183"/>
    </row>
    <row r="51" spans="1:26" ht="11.25">
      <c r="A51" s="141"/>
      <c r="B51" s="141"/>
      <c r="C51" s="141"/>
      <c r="G51" s="141"/>
      <c r="Z51" s="159"/>
    </row>
    <row r="52" spans="1:26" ht="11.25">
      <c r="A52" s="141"/>
      <c r="B52" s="141"/>
      <c r="C52" s="141"/>
      <c r="G52" s="141"/>
      <c r="Z52" s="159"/>
    </row>
    <row r="53" spans="1:26" ht="11.25">
      <c r="A53" s="141"/>
      <c r="B53" s="141"/>
      <c r="C53" s="141"/>
      <c r="G53" s="141"/>
      <c r="Z53" s="159"/>
    </row>
    <row r="54" spans="1:26" ht="11.25">
      <c r="A54" s="141"/>
      <c r="B54" s="141"/>
      <c r="C54" s="141"/>
      <c r="G54" s="141"/>
      <c r="Z54" s="159"/>
    </row>
    <row r="55" spans="1:26" ht="11.25">
      <c r="A55" s="141"/>
      <c r="B55" s="141"/>
      <c r="C55" s="141"/>
      <c r="G55" s="141"/>
      <c r="Z55" s="159"/>
    </row>
    <row r="56" spans="1:26" ht="11.25">
      <c r="A56" s="141"/>
      <c r="B56" s="141"/>
      <c r="C56" s="141"/>
      <c r="G56" s="141"/>
      <c r="Z56" s="159"/>
    </row>
    <row r="57" spans="1:26" ht="11.25">
      <c r="A57" s="141"/>
      <c r="B57" s="141"/>
      <c r="C57" s="141"/>
      <c r="G57" s="141"/>
      <c r="Z57" s="159"/>
    </row>
    <row r="58" spans="1:26" ht="11.25">
      <c r="A58" s="141"/>
      <c r="B58" s="141"/>
      <c r="C58" s="141"/>
      <c r="G58" s="141"/>
      <c r="Z58" s="159"/>
    </row>
  </sheetData>
  <sheetProtection password="FA9C" sheet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13:G13"/>
    <mergeCell ref="F15:G15"/>
    <mergeCell ref="F22:G22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operator="equal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631</v>
      </c>
      <c r="AW1" s="7" t="s">
        <v>632</v>
      </c>
      <c r="AX1" s="7" t="s">
        <v>633</v>
      </c>
      <c r="AY1" s="7" t="s">
        <v>634</v>
      </c>
      <c r="AZ1" s="7" t="s">
        <v>635</v>
      </c>
      <c r="BA1" s="8" t="s">
        <v>636</v>
      </c>
      <c r="BB1" s="7" t="s">
        <v>637</v>
      </c>
      <c r="BC1" s="7" t="s">
        <v>638</v>
      </c>
      <c r="BD1" s="7" t="s">
        <v>639</v>
      </c>
      <c r="BE1" s="7" t="s">
        <v>640</v>
      </c>
    </row>
    <row r="2" spans="48:57" ht="12.75" customHeight="1">
      <c r="AV2" s="8" t="s">
        <v>641</v>
      </c>
      <c r="AW2" s="10" t="s">
        <v>633</v>
      </c>
      <c r="AX2" s="8" t="s">
        <v>769</v>
      </c>
      <c r="AY2" s="8" t="s">
        <v>769</v>
      </c>
      <c r="AZ2" s="8" t="s">
        <v>769</v>
      </c>
      <c r="BA2" s="8" t="s">
        <v>769</v>
      </c>
      <c r="BB2" s="8" t="s">
        <v>769</v>
      </c>
      <c r="BC2" s="8" t="s">
        <v>769</v>
      </c>
      <c r="BD2" s="8" t="s">
        <v>769</v>
      </c>
      <c r="BE2" s="8" t="s">
        <v>769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642</v>
      </c>
      <c r="AW3" s="10" t="s">
        <v>635</v>
      </c>
      <c r="AX3" s="8" t="s">
        <v>643</v>
      </c>
      <c r="AY3" s="8" t="s">
        <v>644</v>
      </c>
      <c r="AZ3" s="8" t="s">
        <v>645</v>
      </c>
      <c r="BA3" s="8" t="s">
        <v>646</v>
      </c>
      <c r="BB3" s="8" t="s">
        <v>647</v>
      </c>
      <c r="BC3" s="8" t="s">
        <v>648</v>
      </c>
      <c r="BD3" s="8" t="s">
        <v>649</v>
      </c>
      <c r="BE3" s="8" t="s">
        <v>650</v>
      </c>
    </row>
    <row r="4" spans="3:57" ht="11.25">
      <c r="C4" s="14"/>
      <c r="D4" s="493" t="s">
        <v>651</v>
      </c>
      <c r="E4" s="494"/>
      <c r="F4" s="494"/>
      <c r="G4" s="494"/>
      <c r="H4" s="494"/>
      <c r="I4" s="494"/>
      <c r="J4" s="494"/>
      <c r="K4" s="495"/>
      <c r="L4" s="15"/>
      <c r="AV4" s="8" t="s">
        <v>652</v>
      </c>
      <c r="AW4" s="10" t="s">
        <v>636</v>
      </c>
      <c r="AX4" s="8" t="s">
        <v>653</v>
      </c>
      <c r="AY4" s="8" t="s">
        <v>654</v>
      </c>
      <c r="AZ4" s="8" t="s">
        <v>655</v>
      </c>
      <c r="BA4" s="8" t="s">
        <v>656</v>
      </c>
      <c r="BB4" s="8" t="s">
        <v>657</v>
      </c>
      <c r="BC4" s="8" t="s">
        <v>658</v>
      </c>
      <c r="BD4" s="8" t="s">
        <v>659</v>
      </c>
      <c r="BE4" s="8" t="s">
        <v>660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661</v>
      </c>
      <c r="AW5" s="10" t="s">
        <v>637</v>
      </c>
      <c r="AX5" s="8" t="s">
        <v>662</v>
      </c>
      <c r="AY5" s="8" t="s">
        <v>663</v>
      </c>
      <c r="AZ5" s="8" t="s">
        <v>664</v>
      </c>
      <c r="BB5" s="8" t="s">
        <v>665</v>
      </c>
      <c r="BC5" s="8" t="s">
        <v>666</v>
      </c>
      <c r="BE5" s="8" t="s">
        <v>667</v>
      </c>
    </row>
    <row r="6" spans="3:54" ht="11.25">
      <c r="C6" s="14"/>
      <c r="D6" s="488" t="s">
        <v>668</v>
      </c>
      <c r="E6" s="489"/>
      <c r="F6" s="489"/>
      <c r="G6" s="489"/>
      <c r="H6" s="489"/>
      <c r="I6" s="489"/>
      <c r="J6" s="489"/>
      <c r="K6" s="490"/>
      <c r="L6" s="15"/>
      <c r="AV6" s="8" t="s">
        <v>669</v>
      </c>
      <c r="AW6" s="10" t="s">
        <v>638</v>
      </c>
      <c r="AX6" s="8" t="s">
        <v>670</v>
      </c>
      <c r="AY6" s="8" t="s">
        <v>671</v>
      </c>
      <c r="BB6" s="8" t="s">
        <v>672</v>
      </c>
    </row>
    <row r="7" spans="3:51" ht="11.25">
      <c r="C7" s="14"/>
      <c r="D7" s="17" t="s">
        <v>673</v>
      </c>
      <c r="E7" s="18" t="s">
        <v>718</v>
      </c>
      <c r="F7" s="459"/>
      <c r="G7" s="459"/>
      <c r="H7" s="459"/>
      <c r="I7" s="459"/>
      <c r="J7" s="459"/>
      <c r="K7" s="460"/>
      <c r="L7" s="15"/>
      <c r="AV7" s="8" t="s">
        <v>674</v>
      </c>
      <c r="AW7" s="10" t="s">
        <v>639</v>
      </c>
      <c r="AX7" s="8" t="s">
        <v>675</v>
      </c>
      <c r="AY7" s="8" t="s">
        <v>676</v>
      </c>
    </row>
    <row r="8" spans="3:51" ht="29.25" customHeight="1">
      <c r="C8" s="14"/>
      <c r="D8" s="17" t="s">
        <v>677</v>
      </c>
      <c r="E8" s="19" t="s">
        <v>678</v>
      </c>
      <c r="F8" s="459"/>
      <c r="G8" s="459"/>
      <c r="H8" s="459"/>
      <c r="I8" s="459"/>
      <c r="J8" s="459"/>
      <c r="K8" s="460"/>
      <c r="L8" s="15"/>
      <c r="AV8" s="8" t="s">
        <v>679</v>
      </c>
      <c r="AW8" s="10" t="s">
        <v>634</v>
      </c>
      <c r="AX8" s="8" t="s">
        <v>680</v>
      </c>
      <c r="AY8" s="8" t="s">
        <v>681</v>
      </c>
    </row>
    <row r="9" spans="3:51" ht="29.25" customHeight="1">
      <c r="C9" s="14"/>
      <c r="D9" s="17" t="s">
        <v>682</v>
      </c>
      <c r="E9" s="19" t="s">
        <v>683</v>
      </c>
      <c r="F9" s="459"/>
      <c r="G9" s="459"/>
      <c r="H9" s="459"/>
      <c r="I9" s="459"/>
      <c r="J9" s="459"/>
      <c r="K9" s="460"/>
      <c r="L9" s="15"/>
      <c r="AV9" s="8" t="s">
        <v>684</v>
      </c>
      <c r="AW9" s="10" t="s">
        <v>640</v>
      </c>
      <c r="AX9" s="8" t="s">
        <v>685</v>
      </c>
      <c r="AY9" s="8" t="s">
        <v>686</v>
      </c>
    </row>
    <row r="10" spans="3:51" ht="11.25">
      <c r="C10" s="14"/>
      <c r="D10" s="17" t="s">
        <v>687</v>
      </c>
      <c r="E10" s="18" t="s">
        <v>688</v>
      </c>
      <c r="F10" s="491"/>
      <c r="G10" s="491"/>
      <c r="H10" s="491"/>
      <c r="I10" s="491"/>
      <c r="J10" s="491"/>
      <c r="K10" s="492"/>
      <c r="L10" s="15"/>
      <c r="AX10" s="8" t="s">
        <v>689</v>
      </c>
      <c r="AY10" s="8" t="s">
        <v>690</v>
      </c>
    </row>
    <row r="11" spans="3:51" ht="11.25">
      <c r="C11" s="14"/>
      <c r="D11" s="17" t="s">
        <v>691</v>
      </c>
      <c r="E11" s="18" t="s">
        <v>692</v>
      </c>
      <c r="F11" s="491"/>
      <c r="G11" s="491"/>
      <c r="H11" s="491"/>
      <c r="I11" s="491"/>
      <c r="J11" s="491"/>
      <c r="K11" s="492"/>
      <c r="L11" s="15"/>
      <c r="N11" s="20"/>
      <c r="AX11" s="8" t="s">
        <v>693</v>
      </c>
      <c r="AY11" s="8" t="s">
        <v>694</v>
      </c>
    </row>
    <row r="12" spans="3:51" ht="22.5">
      <c r="C12" s="14"/>
      <c r="D12" s="17" t="s">
        <v>695</v>
      </c>
      <c r="E12" s="19" t="s">
        <v>696</v>
      </c>
      <c r="F12" s="491"/>
      <c r="G12" s="491"/>
      <c r="H12" s="491"/>
      <c r="I12" s="491"/>
      <c r="J12" s="491"/>
      <c r="K12" s="492"/>
      <c r="L12" s="15"/>
      <c r="N12" s="20"/>
      <c r="AX12" s="8" t="s">
        <v>697</v>
      </c>
      <c r="AY12" s="8" t="s">
        <v>758</v>
      </c>
    </row>
    <row r="13" spans="3:51" ht="11.25">
      <c r="C13" s="14"/>
      <c r="D13" s="17" t="s">
        <v>759</v>
      </c>
      <c r="E13" s="18" t="s">
        <v>760</v>
      </c>
      <c r="F13" s="491"/>
      <c r="G13" s="491"/>
      <c r="H13" s="491"/>
      <c r="I13" s="491"/>
      <c r="J13" s="491"/>
      <c r="K13" s="492"/>
      <c r="L13" s="15"/>
      <c r="N13" s="20"/>
      <c r="AY13" s="8" t="s">
        <v>719</v>
      </c>
    </row>
    <row r="14" spans="3:51" ht="29.25" customHeight="1">
      <c r="C14" s="14"/>
      <c r="D14" s="17" t="s">
        <v>720</v>
      </c>
      <c r="E14" s="18" t="s">
        <v>721</v>
      </c>
      <c r="F14" s="491"/>
      <c r="G14" s="491"/>
      <c r="H14" s="491"/>
      <c r="I14" s="491"/>
      <c r="J14" s="491"/>
      <c r="K14" s="492"/>
      <c r="L14" s="15"/>
      <c r="N14" s="20"/>
      <c r="AY14" s="8" t="s">
        <v>722</v>
      </c>
    </row>
    <row r="15" spans="3:51" ht="21.75" customHeight="1">
      <c r="C15" s="14"/>
      <c r="D15" s="17" t="s">
        <v>723</v>
      </c>
      <c r="E15" s="18" t="s">
        <v>724</v>
      </c>
      <c r="F15" s="45"/>
      <c r="G15" s="487" t="s">
        <v>725</v>
      </c>
      <c r="H15" s="487"/>
      <c r="I15" s="487"/>
      <c r="J15" s="487"/>
      <c r="K15" s="4"/>
      <c r="L15" s="15"/>
      <c r="N15" s="20"/>
      <c r="AY15" s="8" t="s">
        <v>726</v>
      </c>
    </row>
    <row r="16" spans="3:51" ht="12" thickBot="1">
      <c r="C16" s="14"/>
      <c r="D16" s="22" t="s">
        <v>727</v>
      </c>
      <c r="E16" s="23" t="s">
        <v>728</v>
      </c>
      <c r="F16" s="457"/>
      <c r="G16" s="457"/>
      <c r="H16" s="457"/>
      <c r="I16" s="457"/>
      <c r="J16" s="457"/>
      <c r="K16" s="458"/>
      <c r="L16" s="15"/>
      <c r="N16" s="20"/>
      <c r="AY16" s="8" t="s">
        <v>730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731</v>
      </c>
    </row>
    <row r="18" spans="3:14" ht="11.25">
      <c r="C18" s="14"/>
      <c r="D18" s="488" t="s">
        <v>732</v>
      </c>
      <c r="E18" s="489"/>
      <c r="F18" s="489"/>
      <c r="G18" s="489"/>
      <c r="H18" s="489"/>
      <c r="I18" s="489"/>
      <c r="J18" s="489"/>
      <c r="K18" s="490"/>
      <c r="L18" s="15"/>
      <c r="N18" s="20"/>
    </row>
    <row r="19" spans="3:14" ht="11.25">
      <c r="C19" s="14"/>
      <c r="D19" s="17" t="s">
        <v>715</v>
      </c>
      <c r="E19" s="18" t="s">
        <v>733</v>
      </c>
      <c r="F19" s="491"/>
      <c r="G19" s="491"/>
      <c r="H19" s="491"/>
      <c r="I19" s="491"/>
      <c r="J19" s="491"/>
      <c r="K19" s="492"/>
      <c r="L19" s="15"/>
      <c r="N19" s="20"/>
    </row>
    <row r="20" spans="3:14" ht="22.5">
      <c r="C20" s="14"/>
      <c r="D20" s="17" t="s">
        <v>716</v>
      </c>
      <c r="E20" s="24" t="s">
        <v>734</v>
      </c>
      <c r="F20" s="459"/>
      <c r="G20" s="459"/>
      <c r="H20" s="459"/>
      <c r="I20" s="459"/>
      <c r="J20" s="459"/>
      <c r="K20" s="460"/>
      <c r="L20" s="15"/>
      <c r="N20" s="20"/>
    </row>
    <row r="21" spans="3:14" ht="11.25">
      <c r="C21" s="14"/>
      <c r="D21" s="17" t="s">
        <v>717</v>
      </c>
      <c r="E21" s="24" t="s">
        <v>735</v>
      </c>
      <c r="F21" s="459"/>
      <c r="G21" s="459"/>
      <c r="H21" s="459"/>
      <c r="I21" s="459"/>
      <c r="J21" s="459"/>
      <c r="K21" s="460"/>
      <c r="L21" s="15"/>
      <c r="N21" s="20"/>
    </row>
    <row r="22" spans="3:14" ht="22.5">
      <c r="C22" s="14"/>
      <c r="D22" s="17" t="s">
        <v>736</v>
      </c>
      <c r="E22" s="24" t="s">
        <v>737</v>
      </c>
      <c r="F22" s="459"/>
      <c r="G22" s="459"/>
      <c r="H22" s="459"/>
      <c r="I22" s="459"/>
      <c r="J22" s="459"/>
      <c r="K22" s="460"/>
      <c r="L22" s="15"/>
      <c r="N22" s="20"/>
    </row>
    <row r="23" spans="3:14" ht="22.5">
      <c r="C23" s="14"/>
      <c r="D23" s="17" t="s">
        <v>738</v>
      </c>
      <c r="E23" s="24" t="s">
        <v>739</v>
      </c>
      <c r="F23" s="459"/>
      <c r="G23" s="459"/>
      <c r="H23" s="459"/>
      <c r="I23" s="459"/>
      <c r="J23" s="459"/>
      <c r="K23" s="460"/>
      <c r="L23" s="15"/>
      <c r="N23" s="20"/>
    </row>
    <row r="24" spans="3:14" ht="23.25" thickBot="1">
      <c r="C24" s="14"/>
      <c r="D24" s="22" t="s">
        <v>740</v>
      </c>
      <c r="E24" s="25" t="s">
        <v>741</v>
      </c>
      <c r="F24" s="457"/>
      <c r="G24" s="457"/>
      <c r="H24" s="457"/>
      <c r="I24" s="457"/>
      <c r="J24" s="457"/>
      <c r="K24" s="458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51" t="s">
        <v>742</v>
      </c>
      <c r="E26" s="452"/>
      <c r="F26" s="452"/>
      <c r="G26" s="452"/>
      <c r="H26" s="452"/>
      <c r="I26" s="452"/>
      <c r="J26" s="452"/>
      <c r="K26" s="453"/>
      <c r="L26" s="15"/>
      <c r="N26" s="20"/>
    </row>
    <row r="27" spans="3:14" ht="11.25">
      <c r="C27" s="14" t="s">
        <v>743</v>
      </c>
      <c r="D27" s="17" t="s">
        <v>627</v>
      </c>
      <c r="E27" s="24" t="s">
        <v>744</v>
      </c>
      <c r="F27" s="459"/>
      <c r="G27" s="459"/>
      <c r="H27" s="459"/>
      <c r="I27" s="459"/>
      <c r="J27" s="459"/>
      <c r="K27" s="460"/>
      <c r="L27" s="15"/>
      <c r="N27" s="20"/>
    </row>
    <row r="28" spans="3:14" ht="12" thickBot="1">
      <c r="C28" s="14" t="s">
        <v>745</v>
      </c>
      <c r="D28" s="448" t="s">
        <v>746</v>
      </c>
      <c r="E28" s="449"/>
      <c r="F28" s="449"/>
      <c r="G28" s="449"/>
      <c r="H28" s="449"/>
      <c r="I28" s="449"/>
      <c r="J28" s="449"/>
      <c r="K28" s="450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51" t="s">
        <v>747</v>
      </c>
      <c r="E30" s="452"/>
      <c r="F30" s="452"/>
      <c r="G30" s="452"/>
      <c r="H30" s="452"/>
      <c r="I30" s="452"/>
      <c r="J30" s="452"/>
      <c r="K30" s="453"/>
      <c r="L30" s="15"/>
      <c r="N30" s="20"/>
    </row>
    <row r="31" spans="3:14" ht="12" thickBot="1">
      <c r="C31" s="14"/>
      <c r="D31" s="27" t="s">
        <v>628</v>
      </c>
      <c r="E31" s="28" t="s">
        <v>748</v>
      </c>
      <c r="F31" s="483"/>
      <c r="G31" s="483"/>
      <c r="H31" s="483"/>
      <c r="I31" s="483"/>
      <c r="J31" s="483"/>
      <c r="K31" s="484"/>
      <c r="L31" s="15"/>
      <c r="N31" s="20"/>
    </row>
    <row r="32" spans="3:14" ht="22.5">
      <c r="C32" s="14"/>
      <c r="D32" s="29"/>
      <c r="E32" s="30" t="s">
        <v>749</v>
      </c>
      <c r="F32" s="30" t="s">
        <v>750</v>
      </c>
      <c r="G32" s="31" t="s">
        <v>751</v>
      </c>
      <c r="H32" s="485" t="s">
        <v>699</v>
      </c>
      <c r="I32" s="485"/>
      <c r="J32" s="485"/>
      <c r="K32" s="486"/>
      <c r="L32" s="15"/>
      <c r="N32" s="20"/>
    </row>
    <row r="33" spans="3:14" ht="11.25">
      <c r="C33" s="14" t="s">
        <v>743</v>
      </c>
      <c r="D33" s="17" t="s">
        <v>700</v>
      </c>
      <c r="E33" s="24" t="s">
        <v>701</v>
      </c>
      <c r="F33" s="46"/>
      <c r="G33" s="46"/>
      <c r="H33" s="459"/>
      <c r="I33" s="459"/>
      <c r="J33" s="459"/>
      <c r="K33" s="460"/>
      <c r="L33" s="15"/>
      <c r="N33" s="20"/>
    </row>
    <row r="34" spans="3:14" ht="12" thickBot="1">
      <c r="C34" s="14" t="s">
        <v>745</v>
      </c>
      <c r="D34" s="448" t="s">
        <v>702</v>
      </c>
      <c r="E34" s="449"/>
      <c r="F34" s="449"/>
      <c r="G34" s="449"/>
      <c r="H34" s="449"/>
      <c r="I34" s="449"/>
      <c r="J34" s="449"/>
      <c r="K34" s="450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51" t="s">
        <v>703</v>
      </c>
      <c r="E36" s="452"/>
      <c r="F36" s="452"/>
      <c r="G36" s="452"/>
      <c r="H36" s="452"/>
      <c r="I36" s="452"/>
      <c r="J36" s="452"/>
      <c r="K36" s="453"/>
      <c r="L36" s="15"/>
      <c r="N36" s="20"/>
    </row>
    <row r="37" spans="3:14" ht="24.75" customHeight="1">
      <c r="C37" s="14"/>
      <c r="D37" s="32"/>
      <c r="E37" s="21" t="s">
        <v>704</v>
      </c>
      <c r="F37" s="21" t="s">
        <v>705</v>
      </c>
      <c r="G37" s="21" t="s">
        <v>706</v>
      </c>
      <c r="H37" s="21" t="s">
        <v>707</v>
      </c>
      <c r="I37" s="474" t="s">
        <v>708</v>
      </c>
      <c r="J37" s="475"/>
      <c r="K37" s="476"/>
      <c r="L37" s="15"/>
      <c r="N37" s="20"/>
    </row>
    <row r="38" spans="3:12" ht="11.25">
      <c r="C38" s="14" t="s">
        <v>743</v>
      </c>
      <c r="D38" s="17" t="s">
        <v>709</v>
      </c>
      <c r="E38" s="46"/>
      <c r="F38" s="46"/>
      <c r="G38" s="46"/>
      <c r="H38" s="46"/>
      <c r="I38" s="477"/>
      <c r="J38" s="478"/>
      <c r="K38" s="479"/>
      <c r="L38" s="15"/>
    </row>
    <row r="39" spans="3:12" ht="11.25">
      <c r="C39" s="2" t="s">
        <v>787</v>
      </c>
      <c r="D39" s="17" t="s">
        <v>788</v>
      </c>
      <c r="E39" s="46"/>
      <c r="F39" s="46"/>
      <c r="G39" s="46"/>
      <c r="H39" s="46"/>
      <c r="I39" s="477"/>
      <c r="J39" s="478"/>
      <c r="K39" s="479"/>
      <c r="L39" s="15"/>
    </row>
    <row r="40" spans="3:12" ht="11.25">
      <c r="C40" s="2" t="s">
        <v>787</v>
      </c>
      <c r="D40" s="17" t="s">
        <v>790</v>
      </c>
      <c r="E40" s="46"/>
      <c r="F40" s="46"/>
      <c r="G40" s="46"/>
      <c r="H40" s="46"/>
      <c r="I40" s="477"/>
      <c r="J40" s="478"/>
      <c r="K40" s="479"/>
      <c r="L40" s="15"/>
    </row>
    <row r="41" spans="3:12" ht="11.25">
      <c r="C41" s="2" t="s">
        <v>787</v>
      </c>
      <c r="D41" s="17" t="s">
        <v>791</v>
      </c>
      <c r="E41" s="46"/>
      <c r="F41" s="46"/>
      <c r="G41" s="46"/>
      <c r="H41" s="46"/>
      <c r="I41" s="477"/>
      <c r="J41" s="478"/>
      <c r="K41" s="479"/>
      <c r="L41" s="15"/>
    </row>
    <row r="42" spans="3:12" ht="11.25">
      <c r="C42" s="2" t="s">
        <v>787</v>
      </c>
      <c r="D42" s="17" t="s">
        <v>793</v>
      </c>
      <c r="E42" s="46"/>
      <c r="F42" s="46"/>
      <c r="G42" s="46"/>
      <c r="H42" s="46"/>
      <c r="I42" s="477"/>
      <c r="J42" s="478"/>
      <c r="K42" s="479"/>
      <c r="L42" s="15"/>
    </row>
    <row r="43" spans="3:12" ht="11.25">
      <c r="C43" s="2" t="s">
        <v>787</v>
      </c>
      <c r="D43" s="17" t="s">
        <v>794</v>
      </c>
      <c r="E43" s="46"/>
      <c r="F43" s="46"/>
      <c r="G43" s="46"/>
      <c r="H43" s="46"/>
      <c r="I43" s="477"/>
      <c r="J43" s="478"/>
      <c r="K43" s="479"/>
      <c r="L43" s="15"/>
    </row>
    <row r="44" spans="3:12" ht="11.25">
      <c r="C44" s="2" t="s">
        <v>787</v>
      </c>
      <c r="D44" s="17" t="s">
        <v>795</v>
      </c>
      <c r="E44" s="46"/>
      <c r="F44" s="46"/>
      <c r="G44" s="46"/>
      <c r="H44" s="46"/>
      <c r="I44" s="477"/>
      <c r="J44" s="478"/>
      <c r="K44" s="479"/>
      <c r="L44" s="15"/>
    </row>
    <row r="45" spans="3:12" ht="11.25">
      <c r="C45" s="2" t="s">
        <v>787</v>
      </c>
      <c r="D45" s="17" t="s">
        <v>796</v>
      </c>
      <c r="E45" s="46"/>
      <c r="F45" s="46"/>
      <c r="G45" s="46"/>
      <c r="H45" s="46"/>
      <c r="I45" s="477"/>
      <c r="J45" s="478"/>
      <c r="K45" s="479"/>
      <c r="L45" s="15"/>
    </row>
    <row r="46" spans="3:12" ht="11.25">
      <c r="C46" s="2" t="s">
        <v>787</v>
      </c>
      <c r="D46" s="17" t="s">
        <v>797</v>
      </c>
      <c r="E46" s="46"/>
      <c r="F46" s="46"/>
      <c r="G46" s="46"/>
      <c r="H46" s="46"/>
      <c r="I46" s="477"/>
      <c r="J46" s="478"/>
      <c r="K46" s="479"/>
      <c r="L46" s="15"/>
    </row>
    <row r="47" spans="3:12" ht="11.25">
      <c r="C47" s="2" t="s">
        <v>787</v>
      </c>
      <c r="D47" s="17" t="s">
        <v>798</v>
      </c>
      <c r="E47" s="46"/>
      <c r="F47" s="46"/>
      <c r="G47" s="46"/>
      <c r="H47" s="46"/>
      <c r="I47" s="477"/>
      <c r="J47" s="478"/>
      <c r="K47" s="479"/>
      <c r="L47" s="15"/>
    </row>
    <row r="48" spans="3:12" ht="11.25">
      <c r="C48" s="2" t="s">
        <v>787</v>
      </c>
      <c r="D48" s="17" t="s">
        <v>799</v>
      </c>
      <c r="E48" s="46"/>
      <c r="F48" s="46"/>
      <c r="G48" s="46"/>
      <c r="H48" s="46"/>
      <c r="I48" s="477"/>
      <c r="J48" s="478"/>
      <c r="K48" s="479"/>
      <c r="L48" s="15"/>
    </row>
    <row r="49" spans="3:12" ht="11.25">
      <c r="C49" s="2" t="s">
        <v>787</v>
      </c>
      <c r="D49" s="17" t="s">
        <v>800</v>
      </c>
      <c r="E49" s="46"/>
      <c r="F49" s="46"/>
      <c r="G49" s="46"/>
      <c r="H49" s="46"/>
      <c r="I49" s="477"/>
      <c r="J49" s="478"/>
      <c r="K49" s="479"/>
      <c r="L49" s="15"/>
    </row>
    <row r="50" spans="3:12" ht="11.25">
      <c r="C50" s="2" t="s">
        <v>787</v>
      </c>
      <c r="D50" s="17" t="s">
        <v>801</v>
      </c>
      <c r="E50" s="46"/>
      <c r="F50" s="46"/>
      <c r="G50" s="46"/>
      <c r="H50" s="46"/>
      <c r="I50" s="477"/>
      <c r="J50" s="478"/>
      <c r="K50" s="479"/>
      <c r="L50" s="15"/>
    </row>
    <row r="51" spans="3:12" ht="11.25">
      <c r="C51" s="2" t="s">
        <v>787</v>
      </c>
      <c r="D51" s="17" t="s">
        <v>802</v>
      </c>
      <c r="E51" s="46"/>
      <c r="F51" s="46"/>
      <c r="G51" s="46"/>
      <c r="H51" s="46"/>
      <c r="I51" s="477"/>
      <c r="J51" s="478"/>
      <c r="K51" s="479"/>
      <c r="L51" s="15"/>
    </row>
    <row r="52" spans="3:12" ht="11.25">
      <c r="C52" s="2" t="s">
        <v>787</v>
      </c>
      <c r="D52" s="17" t="s">
        <v>803</v>
      </c>
      <c r="E52" s="46"/>
      <c r="F52" s="46"/>
      <c r="G52" s="46"/>
      <c r="H52" s="46"/>
      <c r="I52" s="477"/>
      <c r="J52" s="478"/>
      <c r="K52" s="479"/>
      <c r="L52" s="15"/>
    </row>
    <row r="53" spans="3:12" ht="11.25">
      <c r="C53" s="2" t="s">
        <v>787</v>
      </c>
      <c r="D53" s="17" t="s">
        <v>808</v>
      </c>
      <c r="E53" s="46"/>
      <c r="F53" s="46"/>
      <c r="G53" s="46"/>
      <c r="H53" s="46"/>
      <c r="I53" s="477"/>
      <c r="J53" s="478"/>
      <c r="K53" s="479"/>
      <c r="L53" s="15"/>
    </row>
    <row r="54" spans="3:12" ht="11.25">
      <c r="C54" s="2" t="s">
        <v>787</v>
      </c>
      <c r="D54" s="17" t="s">
        <v>809</v>
      </c>
      <c r="E54" s="46"/>
      <c r="F54" s="46"/>
      <c r="G54" s="46"/>
      <c r="H54" s="46"/>
      <c r="I54" s="477"/>
      <c r="J54" s="478"/>
      <c r="K54" s="479"/>
      <c r="L54" s="15"/>
    </row>
    <row r="55" spans="3:14" ht="12" thickBot="1">
      <c r="C55" s="14" t="s">
        <v>745</v>
      </c>
      <c r="D55" s="448" t="s">
        <v>710</v>
      </c>
      <c r="E55" s="449"/>
      <c r="F55" s="449"/>
      <c r="G55" s="449"/>
      <c r="H55" s="449"/>
      <c r="I55" s="449"/>
      <c r="J55" s="449"/>
      <c r="K55" s="450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66" t="s">
        <v>711</v>
      </c>
      <c r="E57" s="467"/>
      <c r="F57" s="467"/>
      <c r="G57" s="467"/>
      <c r="H57" s="467"/>
      <c r="I57" s="467"/>
      <c r="J57" s="467"/>
      <c r="K57" s="468"/>
      <c r="L57" s="15"/>
      <c r="N57" s="20"/>
    </row>
    <row r="58" spans="3:14" ht="22.5">
      <c r="C58" s="14"/>
      <c r="D58" s="17" t="s">
        <v>712</v>
      </c>
      <c r="E58" s="24" t="s">
        <v>713</v>
      </c>
      <c r="F58" s="471"/>
      <c r="G58" s="472"/>
      <c r="H58" s="472"/>
      <c r="I58" s="472"/>
      <c r="J58" s="472"/>
      <c r="K58" s="473"/>
      <c r="L58" s="15"/>
      <c r="N58" s="20"/>
    </row>
    <row r="59" spans="3:14" ht="11.25">
      <c r="C59" s="14"/>
      <c r="D59" s="17" t="s">
        <v>714</v>
      </c>
      <c r="E59" s="24" t="s">
        <v>623</v>
      </c>
      <c r="F59" s="454"/>
      <c r="G59" s="455"/>
      <c r="H59" s="455"/>
      <c r="I59" s="455"/>
      <c r="J59" s="455"/>
      <c r="K59" s="456"/>
      <c r="L59" s="15"/>
      <c r="N59" s="20"/>
    </row>
    <row r="60" spans="3:14" ht="23.25" thickBot="1">
      <c r="C60" s="14"/>
      <c r="D60" s="22" t="s">
        <v>624</v>
      </c>
      <c r="E60" s="25" t="s">
        <v>771</v>
      </c>
      <c r="F60" s="480"/>
      <c r="G60" s="481"/>
      <c r="H60" s="481"/>
      <c r="I60" s="481"/>
      <c r="J60" s="481"/>
      <c r="K60" s="482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51" t="s">
        <v>772</v>
      </c>
      <c r="E62" s="452"/>
      <c r="F62" s="452"/>
      <c r="G62" s="452"/>
      <c r="H62" s="452"/>
      <c r="I62" s="452"/>
      <c r="J62" s="452"/>
      <c r="K62" s="453"/>
      <c r="L62" s="15"/>
      <c r="N62" s="20"/>
    </row>
    <row r="63" spans="3:14" ht="11.25">
      <c r="C63" s="14"/>
      <c r="D63" s="17"/>
      <c r="E63" s="33" t="s">
        <v>773</v>
      </c>
      <c r="F63" s="469" t="s">
        <v>774</v>
      </c>
      <c r="G63" s="469"/>
      <c r="H63" s="469"/>
      <c r="I63" s="469"/>
      <c r="J63" s="469"/>
      <c r="K63" s="470"/>
      <c r="L63" s="15"/>
      <c r="N63" s="20"/>
    </row>
    <row r="64" spans="3:14" ht="11.25">
      <c r="C64" s="14" t="s">
        <v>743</v>
      </c>
      <c r="D64" s="17" t="s">
        <v>775</v>
      </c>
      <c r="E64" s="44"/>
      <c r="F64" s="454"/>
      <c r="G64" s="455"/>
      <c r="H64" s="455"/>
      <c r="I64" s="455"/>
      <c r="J64" s="455"/>
      <c r="K64" s="456"/>
      <c r="L64" s="15"/>
      <c r="N64" s="20"/>
    </row>
    <row r="65" spans="3:14" ht="12" thickBot="1">
      <c r="C65" s="14" t="s">
        <v>745</v>
      </c>
      <c r="D65" s="448" t="s">
        <v>776</v>
      </c>
      <c r="E65" s="449"/>
      <c r="F65" s="449"/>
      <c r="G65" s="449"/>
      <c r="H65" s="449"/>
      <c r="I65" s="449"/>
      <c r="J65" s="449"/>
      <c r="K65" s="450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66" t="s">
        <v>777</v>
      </c>
      <c r="E67" s="467"/>
      <c r="F67" s="467"/>
      <c r="G67" s="467"/>
      <c r="H67" s="467"/>
      <c r="I67" s="467"/>
      <c r="J67" s="467"/>
      <c r="K67" s="468"/>
      <c r="L67" s="15"/>
      <c r="N67" s="20"/>
    </row>
    <row r="68" spans="3:14" ht="52.5" customHeight="1">
      <c r="C68" s="14"/>
      <c r="D68" s="17" t="s">
        <v>778</v>
      </c>
      <c r="E68" s="24" t="s">
        <v>779</v>
      </c>
      <c r="F68" s="464"/>
      <c r="G68" s="464"/>
      <c r="H68" s="464"/>
      <c r="I68" s="464"/>
      <c r="J68" s="464"/>
      <c r="K68" s="465"/>
      <c r="L68" s="15"/>
      <c r="N68" s="20"/>
    </row>
    <row r="69" spans="3:14" ht="11.25">
      <c r="C69" s="14"/>
      <c r="D69" s="17" t="s">
        <v>780</v>
      </c>
      <c r="E69" s="24" t="s">
        <v>781</v>
      </c>
      <c r="F69" s="461"/>
      <c r="G69" s="462"/>
      <c r="H69" s="462"/>
      <c r="I69" s="462"/>
      <c r="J69" s="462"/>
      <c r="K69" s="463"/>
      <c r="L69" s="15"/>
      <c r="N69" s="20"/>
    </row>
    <row r="70" spans="3:14" ht="11.25">
      <c r="C70" s="14"/>
      <c r="D70" s="17" t="s">
        <v>782</v>
      </c>
      <c r="E70" s="24" t="s">
        <v>783</v>
      </c>
      <c r="F70" s="459"/>
      <c r="G70" s="459"/>
      <c r="H70" s="459"/>
      <c r="I70" s="459"/>
      <c r="J70" s="459"/>
      <c r="K70" s="460"/>
      <c r="L70" s="15"/>
      <c r="N70" s="20"/>
    </row>
    <row r="71" spans="3:12" ht="23.25" thickBot="1">
      <c r="C71" s="14"/>
      <c r="D71" s="22" t="s">
        <v>784</v>
      </c>
      <c r="E71" s="25" t="s">
        <v>785</v>
      </c>
      <c r="F71" s="457"/>
      <c r="G71" s="457"/>
      <c r="H71" s="457"/>
      <c r="I71" s="457"/>
      <c r="J71" s="457"/>
      <c r="K71" s="458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6" customWidth="1"/>
    <col min="2" max="2" width="23.8515625" style="346" customWidth="1"/>
    <col min="3" max="3" width="99.421875" style="346" customWidth="1"/>
    <col min="4" max="4" width="20.7109375" style="346" customWidth="1"/>
    <col min="5" max="16384" width="9.140625" style="346" customWidth="1"/>
  </cols>
  <sheetData>
    <row r="1" s="345" customFormat="1" ht="12" thickBot="1"/>
    <row r="2" spans="2:4" ht="24.75" customHeight="1" thickBot="1">
      <c r="B2" s="309" t="s">
        <v>704</v>
      </c>
      <c r="C2" s="310" t="s">
        <v>1155</v>
      </c>
      <c r="D2" s="311" t="s">
        <v>629</v>
      </c>
    </row>
    <row r="3" spans="2:4" ht="27.75" customHeight="1">
      <c r="B3" s="351" t="s">
        <v>864</v>
      </c>
      <c r="C3" s="352" t="str">
        <f>'ВО инвестиции'!E9</f>
        <v>Информация об инвестиционных программах и отчетах об их реализации *</v>
      </c>
      <c r="D3" s="353" t="s">
        <v>1156</v>
      </c>
    </row>
    <row r="4" spans="2:4" ht="33.75">
      <c r="B4" s="347" t="s">
        <v>865</v>
      </c>
      <c r="C4" s="348" t="str">
        <f>'ВО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12" t="s">
        <v>1156</v>
      </c>
    </row>
    <row r="5" spans="2:4" ht="27.75" customHeight="1">
      <c r="B5" s="349" t="s">
        <v>866</v>
      </c>
      <c r="C5" s="350" t="str">
        <f>'ВО показатели (2)'!E9</f>
        <v>Информация об объемах товаров и услуг, их стоимости и способах приобретения *</v>
      </c>
      <c r="D5" s="312" t="s">
        <v>1156</v>
      </c>
    </row>
    <row r="6" spans="2:4" ht="27.75" customHeight="1">
      <c r="B6" s="347" t="s">
        <v>1114</v>
      </c>
      <c r="C6" s="348" t="str">
        <f>'Ссылки на публикации'!E9</f>
        <v>Ссылки на публикации в других источниках</v>
      </c>
      <c r="D6" s="312" t="s">
        <v>1156</v>
      </c>
    </row>
    <row r="7" spans="2:4" ht="27.75" customHeight="1" thickBot="1">
      <c r="B7" s="354" t="s">
        <v>708</v>
      </c>
      <c r="C7" s="355" t="str">
        <f>Комментарии!E8</f>
        <v>КОММЕНТАРИИ</v>
      </c>
      <c r="D7" s="313" t="s">
        <v>1156</v>
      </c>
    </row>
  </sheetData>
  <sheetProtection password="FA9C" sheet="1" objects="1" scenarios="1" formatColumns="0" formatRows="0"/>
  <hyperlinks>
    <hyperlink ref="D3" location="'ВО инвестиции'!A1" tooltip="Нажмите для перехода на лист" display="Перейти на лист"/>
    <hyperlink ref="D4" location="'ВО показатели'!A1" tooltip="Нажмите для перехода на лист" display="Перейти на лист"/>
    <hyperlink ref="D5" location="'ВО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45"/>
  <sheetViews>
    <sheetView showGridLines="0" zoomScalePageLayoutView="0" workbookViewId="0" topLeftCell="E7">
      <selection activeCell="H14" sqref="H14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7.00390625" style="80" bestFit="1" customWidth="1"/>
    <col min="6" max="6" width="49.140625" style="80" customWidth="1"/>
    <col min="7" max="7" width="36.7109375" style="80" bestFit="1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7"/>
      <c r="D3" s="251"/>
      <c r="E3" s="252" t="s">
        <v>1001</v>
      </c>
      <c r="F3" s="414"/>
      <c r="G3" s="415"/>
      <c r="H3" s="217"/>
      <c r="I3" s="260"/>
      <c r="J3" s="249"/>
      <c r="K3" s="201"/>
    </row>
    <row r="4" spans="1:10" ht="15" customHeight="1" hidden="1">
      <c r="A4" s="78"/>
      <c r="B4" s="78"/>
      <c r="C4" s="81"/>
      <c r="D4" s="81"/>
      <c r="E4" s="81"/>
      <c r="F4" s="81"/>
      <c r="G4" s="81"/>
      <c r="H4" s="81"/>
      <c r="I4" s="256"/>
      <c r="J4" s="81"/>
    </row>
    <row r="5" spans="2:11" ht="15" customHeight="1" hidden="1">
      <c r="B5" s="217"/>
      <c r="D5" s="204"/>
      <c r="E5" s="416" t="s">
        <v>1024</v>
      </c>
      <c r="F5" s="417"/>
      <c r="G5" s="321" t="s">
        <v>1008</v>
      </c>
      <c r="H5" s="217"/>
      <c r="I5" s="260"/>
      <c r="J5" s="249"/>
      <c r="K5" s="203"/>
    </row>
    <row r="6" spans="2:11" ht="15" customHeight="1" hidden="1">
      <c r="B6" s="217"/>
      <c r="D6" s="204"/>
      <c r="E6" s="416"/>
      <c r="F6" s="418"/>
      <c r="G6" s="321" t="s">
        <v>1009</v>
      </c>
      <c r="H6" s="217"/>
      <c r="I6" s="260"/>
      <c r="J6" s="249"/>
      <c r="K6" s="203"/>
    </row>
    <row r="7" ht="15" customHeight="1"/>
    <row r="8" spans="4:11" ht="18.75" customHeight="1" thickBot="1">
      <c r="D8" s="212"/>
      <c r="E8" s="213"/>
      <c r="F8" s="314" t="s">
        <v>863</v>
      </c>
      <c r="G8" s="214"/>
      <c r="H8" s="213"/>
      <c r="I8" s="213"/>
      <c r="J8" s="213"/>
      <c r="K8" s="215"/>
    </row>
    <row r="9" spans="4:11" ht="15" customHeight="1">
      <c r="D9" s="197"/>
      <c r="E9" s="421" t="s">
        <v>1152</v>
      </c>
      <c r="F9" s="422"/>
      <c r="G9" s="422"/>
      <c r="H9" s="422"/>
      <c r="I9" s="422"/>
      <c r="J9" s="423"/>
      <c r="K9" s="198"/>
    </row>
    <row r="10" spans="4:11" ht="15" customHeight="1" thickBot="1">
      <c r="D10" s="197"/>
      <c r="E10" s="424" t="str">
        <f>IF(org="","",IF(fil="",org,org&amp;" ("&amp;fil&amp;")"))</f>
        <v>ООО "Удмуртская птицефабрика"</v>
      </c>
      <c r="F10" s="425"/>
      <c r="G10" s="425"/>
      <c r="H10" s="425"/>
      <c r="I10" s="425"/>
      <c r="J10" s="426"/>
      <c r="K10" s="198"/>
    </row>
    <row r="11" spans="4:11" ht="15" customHeight="1" thickBot="1">
      <c r="D11" s="197"/>
      <c r="E11" s="195"/>
      <c r="F11" s="195"/>
      <c r="G11" s="195"/>
      <c r="H11" s="199"/>
      <c r="K11" s="196"/>
    </row>
    <row r="12" spans="2:11" ht="23.25" thickBot="1">
      <c r="B12" s="262" t="s">
        <v>992</v>
      </c>
      <c r="D12" s="197"/>
      <c r="E12" s="261" t="s">
        <v>1178</v>
      </c>
      <c r="F12" s="429" t="s">
        <v>990</v>
      </c>
      <c r="G12" s="429"/>
      <c r="H12" s="262" t="s">
        <v>991</v>
      </c>
      <c r="I12" s="419" t="s">
        <v>994</v>
      </c>
      <c r="J12" s="420"/>
      <c r="K12" s="196"/>
    </row>
    <row r="13" spans="2:11" ht="15" customHeight="1" thickBot="1">
      <c r="B13" s="264">
        <v>4</v>
      </c>
      <c r="D13" s="197"/>
      <c r="E13" s="263">
        <v>1</v>
      </c>
      <c r="F13" s="430">
        <f>E13+1</f>
        <v>2</v>
      </c>
      <c r="G13" s="430"/>
      <c r="H13" s="264" t="s">
        <v>1031</v>
      </c>
      <c r="I13" s="265"/>
      <c r="J13" s="266"/>
      <c r="K13" s="196"/>
    </row>
    <row r="14" spans="2:11" ht="15" customHeight="1">
      <c r="B14" s="356"/>
      <c r="D14" s="200"/>
      <c r="E14" s="274">
        <v>1</v>
      </c>
      <c r="F14" s="413" t="s">
        <v>993</v>
      </c>
      <c r="G14" s="413"/>
      <c r="H14" s="329" t="s">
        <v>1193</v>
      </c>
      <c r="I14" s="259"/>
      <c r="J14" s="249"/>
      <c r="K14" s="196"/>
    </row>
    <row r="15" spans="2:11" ht="15" customHeight="1">
      <c r="B15" s="221" t="s">
        <v>996</v>
      </c>
      <c r="D15" s="200"/>
      <c r="E15" s="275">
        <v>2</v>
      </c>
      <c r="F15" s="428" t="s">
        <v>995</v>
      </c>
      <c r="G15" s="428" t="s">
        <v>995</v>
      </c>
      <c r="H15" s="330" t="s">
        <v>1193</v>
      </c>
      <c r="I15" s="257"/>
      <c r="J15" s="249"/>
      <c r="K15" s="196"/>
    </row>
    <row r="16" spans="2:11" ht="15" customHeight="1">
      <c r="B16" s="254"/>
      <c r="D16" s="202"/>
      <c r="E16" s="276">
        <v>3</v>
      </c>
      <c r="F16" s="431" t="s">
        <v>997</v>
      </c>
      <c r="G16" s="431"/>
      <c r="H16" s="254"/>
      <c r="I16" s="257"/>
      <c r="J16" s="249"/>
      <c r="K16" s="203"/>
    </row>
    <row r="17" spans="2:11" ht="15" customHeight="1">
      <c r="B17" s="254"/>
      <c r="D17" s="202"/>
      <c r="E17" s="276">
        <v>4</v>
      </c>
      <c r="F17" s="431" t="s">
        <v>998</v>
      </c>
      <c r="G17" s="431"/>
      <c r="H17" s="254"/>
      <c r="I17" s="257"/>
      <c r="J17" s="249"/>
      <c r="K17" s="203"/>
    </row>
    <row r="18" spans="2:11" ht="27.75" customHeight="1">
      <c r="B18" s="216">
        <f>SUM(B19:B20)</f>
        <v>0</v>
      </c>
      <c r="D18" s="200"/>
      <c r="E18" s="275" t="s">
        <v>999</v>
      </c>
      <c r="F18" s="427" t="s">
        <v>1000</v>
      </c>
      <c r="G18" s="427"/>
      <c r="H18" s="216">
        <f>SUM(H19:H20)</f>
        <v>0</v>
      </c>
      <c r="I18" s="257"/>
      <c r="J18" s="249"/>
      <c r="K18" s="201"/>
    </row>
    <row r="19" spans="2:11" ht="15" customHeight="1">
      <c r="B19" s="217"/>
      <c r="D19" s="200"/>
      <c r="E19" s="276" t="s">
        <v>1001</v>
      </c>
      <c r="F19" s="414"/>
      <c r="G19" s="415"/>
      <c r="H19" s="217"/>
      <c r="I19" s="257"/>
      <c r="J19" s="249"/>
      <c r="K19" s="201"/>
    </row>
    <row r="20" spans="2:11" ht="15" customHeight="1">
      <c r="B20" s="218"/>
      <c r="D20" s="200"/>
      <c r="E20" s="277"/>
      <c r="F20" s="250" t="s">
        <v>1115</v>
      </c>
      <c r="G20" s="246"/>
      <c r="H20" s="246"/>
      <c r="I20" s="257"/>
      <c r="J20" s="249"/>
      <c r="K20" s="203"/>
    </row>
    <row r="21" spans="2:11" ht="25.5" customHeight="1">
      <c r="B21" s="216">
        <f>SUM(B22:B23)</f>
        <v>0</v>
      </c>
      <c r="D21" s="200"/>
      <c r="E21" s="275" t="s">
        <v>1002</v>
      </c>
      <c r="F21" s="427" t="s">
        <v>1003</v>
      </c>
      <c r="G21" s="427"/>
      <c r="H21" s="216">
        <f>SUM(H22:H23)</f>
        <v>0</v>
      </c>
      <c r="I21" s="257"/>
      <c r="J21" s="249"/>
      <c r="K21" s="201"/>
    </row>
    <row r="22" spans="2:11" ht="15" customHeight="1">
      <c r="B22" s="219"/>
      <c r="D22" s="200"/>
      <c r="E22" s="278" t="s">
        <v>1004</v>
      </c>
      <c r="F22" s="414"/>
      <c r="G22" s="415"/>
      <c r="H22" s="217"/>
      <c r="I22" s="257"/>
      <c r="J22" s="249"/>
      <c r="K22" s="203"/>
    </row>
    <row r="23" spans="2:11" ht="15" customHeight="1">
      <c r="B23" s="220"/>
      <c r="D23" s="200"/>
      <c r="E23" s="277"/>
      <c r="F23" s="250" t="s">
        <v>1115</v>
      </c>
      <c r="G23" s="246"/>
      <c r="H23" s="246"/>
      <c r="I23" s="257"/>
      <c r="J23" s="249"/>
      <c r="K23" s="203"/>
    </row>
    <row r="24" spans="2:11" ht="22.5" customHeight="1">
      <c r="B24" s="221" t="s">
        <v>996</v>
      </c>
      <c r="D24" s="200"/>
      <c r="E24" s="275" t="s">
        <v>1005</v>
      </c>
      <c r="F24" s="428" t="s">
        <v>1006</v>
      </c>
      <c r="G24" s="428"/>
      <c r="H24" s="221" t="s">
        <v>996</v>
      </c>
      <c r="I24" s="257"/>
      <c r="J24" s="249"/>
      <c r="K24" s="201"/>
    </row>
    <row r="25" spans="2:11" ht="15" customHeight="1">
      <c r="B25" s="221" t="s">
        <v>996</v>
      </c>
      <c r="D25" s="202"/>
      <c r="E25" s="409" t="s">
        <v>775</v>
      </c>
      <c r="F25" s="410" t="s">
        <v>1007</v>
      </c>
      <c r="G25" s="321" t="s">
        <v>1008</v>
      </c>
      <c r="H25" s="217"/>
      <c r="I25" s="257"/>
      <c r="J25" s="249"/>
      <c r="K25" s="203"/>
    </row>
    <row r="26" spans="2:11" ht="15" customHeight="1">
      <c r="B26" s="221" t="s">
        <v>996</v>
      </c>
      <c r="D26" s="202"/>
      <c r="E26" s="409"/>
      <c r="F26" s="410"/>
      <c r="G26" s="321" t="s">
        <v>1009</v>
      </c>
      <c r="H26" s="217"/>
      <c r="I26" s="257"/>
      <c r="J26" s="249"/>
      <c r="K26" s="203"/>
    </row>
    <row r="27" spans="2:11" ht="15" customHeight="1">
      <c r="B27" s="217"/>
      <c r="D27" s="202"/>
      <c r="E27" s="411" t="s">
        <v>1010</v>
      </c>
      <c r="F27" s="410" t="s">
        <v>1011</v>
      </c>
      <c r="G27" s="321" t="s">
        <v>1008</v>
      </c>
      <c r="H27" s="217"/>
      <c r="I27" s="257"/>
      <c r="J27" s="249"/>
      <c r="K27" s="205"/>
    </row>
    <row r="28" spans="2:11" ht="15" customHeight="1">
      <c r="B28" s="217"/>
      <c r="D28" s="202"/>
      <c r="E28" s="411"/>
      <c r="F28" s="410"/>
      <c r="G28" s="321" t="s">
        <v>1009</v>
      </c>
      <c r="H28" s="217"/>
      <c r="I28" s="257"/>
      <c r="J28" s="249"/>
      <c r="K28" s="205"/>
    </row>
    <row r="29" spans="2:11" ht="15" customHeight="1">
      <c r="B29" s="217"/>
      <c r="D29" s="202"/>
      <c r="E29" s="409" t="s">
        <v>1012</v>
      </c>
      <c r="F29" s="412" t="s">
        <v>1013</v>
      </c>
      <c r="G29" s="321" t="s">
        <v>1008</v>
      </c>
      <c r="H29" s="217"/>
      <c r="I29" s="257"/>
      <c r="J29" s="249"/>
      <c r="K29" s="203"/>
    </row>
    <row r="30" spans="2:11" ht="15" customHeight="1">
      <c r="B30" s="217"/>
      <c r="D30" s="202"/>
      <c r="E30" s="409"/>
      <c r="F30" s="412"/>
      <c r="G30" s="321" t="s">
        <v>1009</v>
      </c>
      <c r="H30" s="217"/>
      <c r="I30" s="257"/>
      <c r="J30" s="249"/>
      <c r="K30" s="203"/>
    </row>
    <row r="31" spans="2:11" ht="15" customHeight="1">
      <c r="B31" s="217"/>
      <c r="D31" s="202"/>
      <c r="E31" s="409" t="s">
        <v>1014</v>
      </c>
      <c r="F31" s="412" t="s">
        <v>1015</v>
      </c>
      <c r="G31" s="321" t="s">
        <v>1008</v>
      </c>
      <c r="H31" s="217"/>
      <c r="I31" s="257"/>
      <c r="J31" s="249"/>
      <c r="K31" s="203"/>
    </row>
    <row r="32" spans="2:11" ht="15" customHeight="1">
      <c r="B32" s="217"/>
      <c r="D32" s="202"/>
      <c r="E32" s="409"/>
      <c r="F32" s="412"/>
      <c r="G32" s="321" t="s">
        <v>1009</v>
      </c>
      <c r="H32" s="217"/>
      <c r="I32" s="257"/>
      <c r="J32" s="249"/>
      <c r="K32" s="203"/>
    </row>
    <row r="33" spans="2:11" ht="15" customHeight="1">
      <c r="B33" s="255"/>
      <c r="D33" s="202"/>
      <c r="E33" s="409" t="s">
        <v>1016</v>
      </c>
      <c r="F33" s="410" t="s">
        <v>1017</v>
      </c>
      <c r="G33" s="321" t="s">
        <v>1008</v>
      </c>
      <c r="H33" s="255"/>
      <c r="I33" s="257"/>
      <c r="J33" s="249"/>
      <c r="K33" s="203"/>
    </row>
    <row r="34" spans="2:11" ht="15" customHeight="1">
      <c r="B34" s="255"/>
      <c r="D34" s="202"/>
      <c r="E34" s="409"/>
      <c r="F34" s="410"/>
      <c r="G34" s="321" t="s">
        <v>1009</v>
      </c>
      <c r="H34" s="255"/>
      <c r="I34" s="257"/>
      <c r="J34" s="249"/>
      <c r="K34" s="203"/>
    </row>
    <row r="35" spans="2:11" ht="15" customHeight="1">
      <c r="B35" s="217"/>
      <c r="D35" s="202"/>
      <c r="E35" s="409" t="s">
        <v>1018</v>
      </c>
      <c r="F35" s="410" t="s">
        <v>1019</v>
      </c>
      <c r="G35" s="321" t="s">
        <v>1008</v>
      </c>
      <c r="H35" s="217"/>
      <c r="I35" s="257"/>
      <c r="J35" s="249"/>
      <c r="K35" s="203"/>
    </row>
    <row r="36" spans="2:11" ht="15" customHeight="1">
      <c r="B36" s="217"/>
      <c r="D36" s="202"/>
      <c r="E36" s="409"/>
      <c r="F36" s="410"/>
      <c r="G36" s="321" t="s">
        <v>1009</v>
      </c>
      <c r="H36" s="217"/>
      <c r="I36" s="257"/>
      <c r="J36" s="249"/>
      <c r="K36" s="203"/>
    </row>
    <row r="37" spans="2:11" ht="15" customHeight="1">
      <c r="B37" s="255"/>
      <c r="D37" s="202"/>
      <c r="E37" s="409" t="s">
        <v>1020</v>
      </c>
      <c r="F37" s="410" t="s">
        <v>1021</v>
      </c>
      <c r="G37" s="321" t="s">
        <v>1008</v>
      </c>
      <c r="H37" s="255"/>
      <c r="I37" s="257"/>
      <c r="J37" s="249"/>
      <c r="K37" s="203"/>
    </row>
    <row r="38" spans="2:11" ht="15" customHeight="1">
      <c r="B38" s="255"/>
      <c r="D38" s="202"/>
      <c r="E38" s="409"/>
      <c r="F38" s="410"/>
      <c r="G38" s="321" t="s">
        <v>1009</v>
      </c>
      <c r="H38" s="255"/>
      <c r="I38" s="257"/>
      <c r="J38" s="249"/>
      <c r="K38" s="203"/>
    </row>
    <row r="39" spans="2:11" ht="15" customHeight="1">
      <c r="B39" s="217"/>
      <c r="D39" s="202"/>
      <c r="E39" s="409" t="s">
        <v>1022</v>
      </c>
      <c r="F39" s="412" t="s">
        <v>1023</v>
      </c>
      <c r="G39" s="321" t="s">
        <v>1008</v>
      </c>
      <c r="H39" s="217"/>
      <c r="I39" s="257"/>
      <c r="J39" s="249"/>
      <c r="K39" s="203"/>
    </row>
    <row r="40" spans="2:11" ht="15" customHeight="1">
      <c r="B40" s="217"/>
      <c r="D40" s="202"/>
      <c r="E40" s="409"/>
      <c r="F40" s="412"/>
      <c r="G40" s="321" t="s">
        <v>1009</v>
      </c>
      <c r="H40" s="217"/>
      <c r="I40" s="257"/>
      <c r="J40" s="249"/>
      <c r="K40" s="203"/>
    </row>
    <row r="41" spans="2:11" ht="15" customHeight="1">
      <c r="B41" s="218"/>
      <c r="D41" s="202"/>
      <c r="E41" s="277"/>
      <c r="F41" s="250" t="s">
        <v>1025</v>
      </c>
      <c r="G41" s="246"/>
      <c r="H41" s="246"/>
      <c r="I41" s="257"/>
      <c r="J41" s="249"/>
      <c r="K41" s="203"/>
    </row>
    <row r="42" spans="2:11" ht="15" customHeight="1" thickBot="1">
      <c r="B42" s="248" t="s">
        <v>1026</v>
      </c>
      <c r="D42" s="194"/>
      <c r="E42" s="279"/>
      <c r="F42" s="247"/>
      <c r="G42" s="247"/>
      <c r="H42" s="247"/>
      <c r="I42" s="258"/>
      <c r="J42" s="253"/>
      <c r="K42" s="203"/>
    </row>
    <row r="43" spans="4:11" ht="11.25">
      <c r="D43" s="194"/>
      <c r="E43" s="206"/>
      <c r="F43" s="207"/>
      <c r="G43" s="207"/>
      <c r="H43" s="207"/>
      <c r="K43" s="203"/>
    </row>
    <row r="44" spans="4:11" ht="11.25" customHeight="1">
      <c r="D44" s="194"/>
      <c r="E44" s="326" t="s">
        <v>1027</v>
      </c>
      <c r="F44" s="325"/>
      <c r="G44" s="325"/>
      <c r="H44" s="325"/>
      <c r="I44" s="325"/>
      <c r="J44" s="325"/>
      <c r="K44" s="208"/>
    </row>
    <row r="45" spans="4:11" ht="11.25">
      <c r="D45" s="209"/>
      <c r="E45" s="210"/>
      <c r="F45" s="210"/>
      <c r="G45" s="210"/>
      <c r="H45" s="210"/>
      <c r="I45" s="210"/>
      <c r="J45" s="210"/>
      <c r="K45" s="211"/>
    </row>
  </sheetData>
  <sheetProtection password="FA9C" sheet="1" objects="1" scenarios="1" formatColumns="0" formatRows="0"/>
  <mergeCells count="33">
    <mergeCell ref="F19:G19"/>
    <mergeCell ref="F15:G15"/>
    <mergeCell ref="F16:G16"/>
    <mergeCell ref="F17:G17"/>
    <mergeCell ref="F18:G18"/>
    <mergeCell ref="I12:J12"/>
    <mergeCell ref="E9:J9"/>
    <mergeCell ref="E10:J10"/>
    <mergeCell ref="F31:F32"/>
    <mergeCell ref="F21:G21"/>
    <mergeCell ref="F22:G22"/>
    <mergeCell ref="F24:G24"/>
    <mergeCell ref="F12:G12"/>
    <mergeCell ref="F13:G13"/>
    <mergeCell ref="E25:E26"/>
    <mergeCell ref="E39:E40"/>
    <mergeCell ref="F39:F40"/>
    <mergeCell ref="E33:E34"/>
    <mergeCell ref="F33:F34"/>
    <mergeCell ref="E37:E38"/>
    <mergeCell ref="F37:F38"/>
    <mergeCell ref="F35:F36"/>
    <mergeCell ref="E35:E36"/>
    <mergeCell ref="F14:G14"/>
    <mergeCell ref="F3:G3"/>
    <mergeCell ref="E5:E6"/>
    <mergeCell ref="F5:F6"/>
    <mergeCell ref="E31:E32"/>
    <mergeCell ref="F25:F26"/>
    <mergeCell ref="E27:E28"/>
    <mergeCell ref="F27:F28"/>
    <mergeCell ref="E29:E30"/>
    <mergeCell ref="F29:F30"/>
  </mergeCells>
  <dataValidations count="4">
    <dataValidation type="decimal" allowBlank="1" showInputMessage="1" showErrorMessage="1" sqref="B41 H41 G23:H23 G20 B20:B21 B18 H3 H18:H22 H5:H6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22 B3 B5:B6 B19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19:G19 F3:G3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1" location="'ВО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ВО инвестиции'!A1" tooltip="Добавить показатель эффективности" display="Добавить источнки финансирования"/>
    <hyperlink ref="F23" location="'ВО инвестиции'!A1" tooltip="Добавить показатель эффективности" display="Добавить источнки финансирования"/>
    <hyperlink ref="B42" location="'ВО инвестиции'!A1" display="Удалить мероприятие"/>
    <hyperlink ref="F8" location="'Список листов'!A1" tooltip="Перейти на Список листов" display="Список листов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64"/>
  <sheetViews>
    <sheetView showGridLines="0" zoomScalePageLayoutView="0" workbookViewId="0" topLeftCell="F7">
      <selection activeCell="H42" sqref="H42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80.140625" style="80" customWidth="1"/>
    <col min="7" max="7" width="16.140625" style="80" customWidth="1"/>
    <col min="8" max="8" width="18.00390625" style="80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12"/>
      <c r="E8" s="213"/>
      <c r="F8" s="314" t="s">
        <v>863</v>
      </c>
      <c r="G8" s="228"/>
      <c r="H8" s="213"/>
      <c r="I8" s="215"/>
    </row>
    <row r="9" spans="4:9" ht="23.25" customHeight="1">
      <c r="D9" s="197"/>
      <c r="E9" s="421" t="s">
        <v>557</v>
      </c>
      <c r="F9" s="422"/>
      <c r="G9" s="422"/>
      <c r="H9" s="423"/>
      <c r="I9" s="198"/>
    </row>
    <row r="10" spans="4:9" ht="12" thickBot="1">
      <c r="D10" s="197"/>
      <c r="E10" s="424" t="str">
        <f>IF(org="","",IF(fil="",org,org&amp;" ("&amp;fil&amp;")"))</f>
        <v>ООО "Удмуртская птицефабрика"</v>
      </c>
      <c r="F10" s="425"/>
      <c r="G10" s="425"/>
      <c r="H10" s="426"/>
      <c r="I10" s="198"/>
    </row>
    <row r="11" spans="4:9" ht="12" thickBot="1">
      <c r="D11" s="197"/>
      <c r="E11" s="195"/>
      <c r="F11" s="195"/>
      <c r="G11" s="195"/>
      <c r="H11" s="195"/>
      <c r="I11" s="196"/>
    </row>
    <row r="12" spans="4:9" ht="23.25" thickBot="1">
      <c r="D12" s="197"/>
      <c r="E12" s="261" t="s">
        <v>1178</v>
      </c>
      <c r="F12" s="262" t="s">
        <v>990</v>
      </c>
      <c r="G12" s="262" t="s">
        <v>600</v>
      </c>
      <c r="H12" s="282" t="s">
        <v>991</v>
      </c>
      <c r="I12" s="196"/>
    </row>
    <row r="13" spans="4:9" ht="12" thickBot="1">
      <c r="D13" s="197"/>
      <c r="E13" s="286">
        <v>1</v>
      </c>
      <c r="F13" s="287">
        <f>E13+1</f>
        <v>2</v>
      </c>
      <c r="G13" s="287">
        <f>F13+1</f>
        <v>3</v>
      </c>
      <c r="H13" s="288">
        <f>G13+1</f>
        <v>4</v>
      </c>
      <c r="I13" s="196"/>
    </row>
    <row r="14" spans="4:9" ht="22.5" customHeight="1">
      <c r="D14" s="202"/>
      <c r="E14" s="283" t="s">
        <v>1028</v>
      </c>
      <c r="F14" s="284" t="s">
        <v>1119</v>
      </c>
      <c r="G14" s="285" t="s">
        <v>1029</v>
      </c>
      <c r="H14" s="322" t="str">
        <f>IF(activity="","",activity)</f>
        <v>Оказание услуг в сфере водоснабжения, водоотведения и очистки сточных вод</v>
      </c>
      <c r="I14" s="196"/>
    </row>
    <row r="15" spans="4:9" ht="15" customHeight="1">
      <c r="D15" s="202"/>
      <c r="E15" s="276" t="s">
        <v>1030</v>
      </c>
      <c r="F15" s="229" t="s">
        <v>1118</v>
      </c>
      <c r="G15" s="230" t="s">
        <v>598</v>
      </c>
      <c r="H15" s="267">
        <v>12445.63</v>
      </c>
      <c r="I15" s="196"/>
    </row>
    <row r="16" spans="4:9" ht="22.5">
      <c r="D16" s="202"/>
      <c r="E16" s="276" t="s">
        <v>1031</v>
      </c>
      <c r="F16" s="229" t="s">
        <v>1117</v>
      </c>
      <c r="G16" s="230" t="s">
        <v>598</v>
      </c>
      <c r="H16" s="268">
        <f>SUM(H17,H18,H21,H31,H32,H33,H34,H35,H38,H41,H48:H49)</f>
        <v>12445.640000000001</v>
      </c>
      <c r="I16" s="196"/>
    </row>
    <row r="17" spans="4:9" ht="15" customHeight="1">
      <c r="D17" s="202"/>
      <c r="E17" s="276" t="s">
        <v>627</v>
      </c>
      <c r="F17" s="192" t="s">
        <v>1122</v>
      </c>
      <c r="G17" s="230" t="s">
        <v>598</v>
      </c>
      <c r="H17" s="267">
        <v>0</v>
      </c>
      <c r="I17" s="196"/>
    </row>
    <row r="18" spans="4:9" ht="22.5">
      <c r="D18" s="202"/>
      <c r="E18" s="276" t="s">
        <v>1032</v>
      </c>
      <c r="F18" s="192" t="s">
        <v>1121</v>
      </c>
      <c r="G18" s="230" t="s">
        <v>598</v>
      </c>
      <c r="H18" s="267">
        <v>3433.8</v>
      </c>
      <c r="I18" s="196"/>
    </row>
    <row r="19" spans="4:9" ht="15" customHeight="1">
      <c r="D19" s="202"/>
      <c r="E19" s="276" t="s">
        <v>1033</v>
      </c>
      <c r="F19" s="231" t="s">
        <v>558</v>
      </c>
      <c r="G19" s="230" t="s">
        <v>1034</v>
      </c>
      <c r="H19" s="268">
        <f>nerr(H18/H20)</f>
        <v>2.687885026340303</v>
      </c>
      <c r="I19" s="196"/>
    </row>
    <row r="20" spans="4:9" ht="15" customHeight="1">
      <c r="D20" s="202"/>
      <c r="E20" s="276" t="s">
        <v>1035</v>
      </c>
      <c r="F20" s="231" t="s">
        <v>1120</v>
      </c>
      <c r="G20" s="230" t="s">
        <v>1036</v>
      </c>
      <c r="H20" s="269">
        <v>1277.51</v>
      </c>
      <c r="I20" s="196"/>
    </row>
    <row r="21" spans="4:9" ht="15" customHeight="1">
      <c r="D21" s="202"/>
      <c r="E21" s="276" t="s">
        <v>1037</v>
      </c>
      <c r="F21" s="192" t="s">
        <v>1038</v>
      </c>
      <c r="G21" s="230" t="s">
        <v>598</v>
      </c>
      <c r="H21" s="267">
        <v>138.62</v>
      </c>
      <c r="I21" s="196"/>
    </row>
    <row r="22" spans="4:9" ht="15" customHeight="1">
      <c r="D22" s="202"/>
      <c r="E22" s="276" t="s">
        <v>1039</v>
      </c>
      <c r="F22" s="231" t="s">
        <v>1116</v>
      </c>
      <c r="G22" s="230" t="s">
        <v>1040</v>
      </c>
      <c r="H22" s="359">
        <f>SUM(H23:H30)</f>
        <v>5</v>
      </c>
      <c r="I22" s="196"/>
    </row>
    <row r="23" spans="4:9" ht="15" customHeight="1">
      <c r="D23" s="202"/>
      <c r="E23" s="276" t="s">
        <v>1041</v>
      </c>
      <c r="F23" s="232" t="s">
        <v>1042</v>
      </c>
      <c r="G23" s="230" t="s">
        <v>1040</v>
      </c>
      <c r="H23" s="269">
        <v>5</v>
      </c>
      <c r="I23" s="196"/>
    </row>
    <row r="24" spans="4:9" ht="15" customHeight="1">
      <c r="D24" s="202"/>
      <c r="E24" s="276" t="s">
        <v>1043</v>
      </c>
      <c r="F24" s="232" t="s">
        <v>1044</v>
      </c>
      <c r="G24" s="230" t="s">
        <v>1040</v>
      </c>
      <c r="H24" s="269">
        <v>0</v>
      </c>
      <c r="I24" s="196"/>
    </row>
    <row r="25" spans="4:9" ht="15" customHeight="1">
      <c r="D25" s="202"/>
      <c r="E25" s="276" t="s">
        <v>1045</v>
      </c>
      <c r="F25" s="232" t="s">
        <v>1046</v>
      </c>
      <c r="G25" s="230" t="s">
        <v>1040</v>
      </c>
      <c r="H25" s="269">
        <v>0</v>
      </c>
      <c r="I25" s="196"/>
    </row>
    <row r="26" spans="4:9" ht="15" customHeight="1">
      <c r="D26" s="202"/>
      <c r="E26" s="276" t="s">
        <v>1047</v>
      </c>
      <c r="F26" s="232" t="s">
        <v>1048</v>
      </c>
      <c r="G26" s="230" t="s">
        <v>1040</v>
      </c>
      <c r="H26" s="269">
        <v>0</v>
      </c>
      <c r="I26" s="196"/>
    </row>
    <row r="27" spans="4:9" ht="15" customHeight="1">
      <c r="D27" s="202"/>
      <c r="E27" s="276" t="s">
        <v>1049</v>
      </c>
      <c r="F27" s="232" t="s">
        <v>1050</v>
      </c>
      <c r="G27" s="230" t="s">
        <v>1040</v>
      </c>
      <c r="H27" s="269">
        <v>0</v>
      </c>
      <c r="I27" s="196"/>
    </row>
    <row r="28" spans="4:9" ht="15" customHeight="1">
      <c r="D28" s="202"/>
      <c r="E28" s="276" t="s">
        <v>1051</v>
      </c>
      <c r="F28" s="232" t="s">
        <v>1052</v>
      </c>
      <c r="G28" s="230" t="s">
        <v>1040</v>
      </c>
      <c r="H28" s="269">
        <v>0</v>
      </c>
      <c r="I28" s="196"/>
    </row>
    <row r="29" spans="4:9" ht="15" customHeight="1">
      <c r="D29" s="202"/>
      <c r="E29" s="276" t="s">
        <v>1053</v>
      </c>
      <c r="F29" s="232" t="s">
        <v>1054</v>
      </c>
      <c r="G29" s="230" t="s">
        <v>1040</v>
      </c>
      <c r="H29" s="269">
        <v>0</v>
      </c>
      <c r="I29" s="196"/>
    </row>
    <row r="30" spans="4:9" ht="15" customHeight="1">
      <c r="D30" s="202"/>
      <c r="E30" s="276" t="s">
        <v>1055</v>
      </c>
      <c r="F30" s="232" t="s">
        <v>1056</v>
      </c>
      <c r="G30" s="230" t="s">
        <v>1040</v>
      </c>
      <c r="H30" s="269">
        <v>0</v>
      </c>
      <c r="I30" s="196"/>
    </row>
    <row r="31" spans="4:9" ht="15" customHeight="1">
      <c r="D31" s="202"/>
      <c r="E31" s="276" t="s">
        <v>1057</v>
      </c>
      <c r="F31" s="192" t="s">
        <v>1123</v>
      </c>
      <c r="G31" s="230" t="s">
        <v>598</v>
      </c>
      <c r="H31" s="267">
        <v>1525.22</v>
      </c>
      <c r="I31" s="196"/>
    </row>
    <row r="32" spans="4:9" ht="15" customHeight="1">
      <c r="D32" s="202"/>
      <c r="E32" s="276" t="s">
        <v>1058</v>
      </c>
      <c r="F32" s="192" t="s">
        <v>1124</v>
      </c>
      <c r="G32" s="230" t="s">
        <v>598</v>
      </c>
      <c r="H32" s="267">
        <v>425.54</v>
      </c>
      <c r="I32" s="196"/>
    </row>
    <row r="33" spans="4:9" ht="15" customHeight="1">
      <c r="D33" s="202"/>
      <c r="E33" s="276" t="s">
        <v>1059</v>
      </c>
      <c r="F33" s="192" t="s">
        <v>1125</v>
      </c>
      <c r="G33" s="230" t="s">
        <v>598</v>
      </c>
      <c r="H33" s="267">
        <v>1299</v>
      </c>
      <c r="I33" s="196"/>
    </row>
    <row r="34" spans="4:9" ht="15" customHeight="1">
      <c r="D34" s="202"/>
      <c r="E34" s="276" t="s">
        <v>1060</v>
      </c>
      <c r="F34" s="192" t="s">
        <v>1126</v>
      </c>
      <c r="G34" s="230" t="s">
        <v>598</v>
      </c>
      <c r="H34" s="267">
        <v>0</v>
      </c>
      <c r="I34" s="196"/>
    </row>
    <row r="35" spans="4:9" ht="15" customHeight="1">
      <c r="D35" s="202"/>
      <c r="E35" s="276" t="s">
        <v>1061</v>
      </c>
      <c r="F35" s="192" t="s">
        <v>1127</v>
      </c>
      <c r="G35" s="230" t="s">
        <v>598</v>
      </c>
      <c r="H35" s="267">
        <v>3619.33</v>
      </c>
      <c r="I35" s="196"/>
    </row>
    <row r="36" spans="4:9" ht="15" customHeight="1">
      <c r="D36" s="202"/>
      <c r="E36" s="276" t="s">
        <v>1062</v>
      </c>
      <c r="F36" s="192" t="s">
        <v>1128</v>
      </c>
      <c r="G36" s="230" t="s">
        <v>598</v>
      </c>
      <c r="H36" s="267">
        <v>0</v>
      </c>
      <c r="I36" s="196"/>
    </row>
    <row r="37" spans="4:9" ht="15" customHeight="1">
      <c r="D37" s="202"/>
      <c r="E37" s="276" t="s">
        <v>1063</v>
      </c>
      <c r="F37" s="192" t="s">
        <v>1129</v>
      </c>
      <c r="G37" s="230" t="s">
        <v>598</v>
      </c>
      <c r="H37" s="267">
        <v>0</v>
      </c>
      <c r="I37" s="196"/>
    </row>
    <row r="38" spans="4:9" ht="15" customHeight="1">
      <c r="D38" s="202"/>
      <c r="E38" s="276" t="s">
        <v>1064</v>
      </c>
      <c r="F38" s="192" t="s">
        <v>1130</v>
      </c>
      <c r="G38" s="230" t="s">
        <v>598</v>
      </c>
      <c r="H38" s="267">
        <v>454.77</v>
      </c>
      <c r="I38" s="196"/>
    </row>
    <row r="39" spans="4:9" ht="15" customHeight="1">
      <c r="D39" s="202"/>
      <c r="E39" s="276" t="s">
        <v>1065</v>
      </c>
      <c r="F39" s="192" t="s">
        <v>1128</v>
      </c>
      <c r="G39" s="230" t="s">
        <v>598</v>
      </c>
      <c r="H39" s="267">
        <v>0</v>
      </c>
      <c r="I39" s="196"/>
    </row>
    <row r="40" spans="4:9" ht="15" customHeight="1">
      <c r="D40" s="202"/>
      <c r="E40" s="276" t="s">
        <v>1066</v>
      </c>
      <c r="F40" s="192" t="s">
        <v>1129</v>
      </c>
      <c r="G40" s="230" t="s">
        <v>598</v>
      </c>
      <c r="H40" s="267">
        <v>0.686</v>
      </c>
      <c r="I40" s="196"/>
    </row>
    <row r="41" spans="4:9" ht="15" customHeight="1">
      <c r="D41" s="202"/>
      <c r="E41" s="276" t="s">
        <v>1067</v>
      </c>
      <c r="F41" s="192" t="s">
        <v>1068</v>
      </c>
      <c r="G41" s="230" t="s">
        <v>598</v>
      </c>
      <c r="H41" s="267">
        <v>1329.36</v>
      </c>
      <c r="I41" s="196"/>
    </row>
    <row r="42" spans="4:9" ht="15" customHeight="1">
      <c r="D42" s="202"/>
      <c r="E42" s="276" t="s">
        <v>1069</v>
      </c>
      <c r="F42" s="231" t="s">
        <v>1131</v>
      </c>
      <c r="G42" s="230" t="s">
        <v>598</v>
      </c>
      <c r="H42" s="267">
        <v>0</v>
      </c>
      <c r="I42" s="196"/>
    </row>
    <row r="43" spans="4:9" ht="15" customHeight="1">
      <c r="D43" s="202"/>
      <c r="E43" s="276" t="s">
        <v>1070</v>
      </c>
      <c r="F43" s="231" t="s">
        <v>1132</v>
      </c>
      <c r="G43" s="230" t="s">
        <v>598</v>
      </c>
      <c r="H43" s="267">
        <v>1329.36</v>
      </c>
      <c r="I43" s="196"/>
    </row>
    <row r="44" spans="4:9" ht="15" customHeight="1">
      <c r="D44" s="202"/>
      <c r="E44" s="276" t="s">
        <v>1071</v>
      </c>
      <c r="F44" s="231" t="s">
        <v>1133</v>
      </c>
      <c r="G44" s="230" t="s">
        <v>598</v>
      </c>
      <c r="H44" s="267">
        <v>0</v>
      </c>
      <c r="I44" s="196"/>
    </row>
    <row r="45" spans="4:9" ht="15" customHeight="1">
      <c r="D45" s="202"/>
      <c r="E45" s="276" t="s">
        <v>1072</v>
      </c>
      <c r="F45" s="231" t="s">
        <v>1134</v>
      </c>
      <c r="G45" s="230" t="s">
        <v>598</v>
      </c>
      <c r="H45" s="267">
        <v>0</v>
      </c>
      <c r="I45" s="196"/>
    </row>
    <row r="46" spans="4:9" ht="15" customHeight="1">
      <c r="D46" s="202"/>
      <c r="E46" s="276" t="s">
        <v>1073</v>
      </c>
      <c r="F46" s="231" t="s">
        <v>1135</v>
      </c>
      <c r="G46" s="230" t="s">
        <v>1074</v>
      </c>
      <c r="H46" s="270">
        <v>0</v>
      </c>
      <c r="I46" s="196"/>
    </row>
    <row r="47" spans="4:9" ht="15" customHeight="1">
      <c r="D47" s="202"/>
      <c r="E47" s="276" t="s">
        <v>1075</v>
      </c>
      <c r="F47" s="231" t="s">
        <v>1136</v>
      </c>
      <c r="G47" s="230" t="s">
        <v>598</v>
      </c>
      <c r="H47" s="267">
        <v>0</v>
      </c>
      <c r="I47" s="196"/>
    </row>
    <row r="48" spans="4:9" ht="22.5">
      <c r="D48" s="202"/>
      <c r="E48" s="276" t="s">
        <v>1076</v>
      </c>
      <c r="F48" s="192" t="s">
        <v>1094</v>
      </c>
      <c r="G48" s="230" t="s">
        <v>598</v>
      </c>
      <c r="H48" s="267">
        <v>220</v>
      </c>
      <c r="I48" s="196"/>
    </row>
    <row r="49" spans="4:9" ht="15" customHeight="1">
      <c r="D49" s="224"/>
      <c r="E49" s="280"/>
      <c r="F49" s="235" t="s">
        <v>1077</v>
      </c>
      <c r="G49" s="235"/>
      <c r="H49" s="271"/>
      <c r="I49" s="196"/>
    </row>
    <row r="50" spans="4:9" ht="15" customHeight="1">
      <c r="D50" s="202"/>
      <c r="E50" s="276" t="s">
        <v>1078</v>
      </c>
      <c r="F50" s="229" t="s">
        <v>1140</v>
      </c>
      <c r="G50" s="230" t="s">
        <v>598</v>
      </c>
      <c r="H50" s="267">
        <v>3092.1</v>
      </c>
      <c r="I50" s="196"/>
    </row>
    <row r="51" spans="4:9" ht="15" customHeight="1">
      <c r="D51" s="202"/>
      <c r="E51" s="276" t="s">
        <v>999</v>
      </c>
      <c r="F51" s="229" t="s">
        <v>1141</v>
      </c>
      <c r="G51" s="230" t="s">
        <v>598</v>
      </c>
      <c r="H51" s="267">
        <v>0</v>
      </c>
      <c r="I51" s="196"/>
    </row>
    <row r="52" spans="4:9" ht="33.75">
      <c r="D52" s="202"/>
      <c r="E52" s="276" t="s">
        <v>1001</v>
      </c>
      <c r="F52" s="192" t="s">
        <v>1079</v>
      </c>
      <c r="G52" s="230" t="s">
        <v>598</v>
      </c>
      <c r="H52" s="267">
        <v>0</v>
      </c>
      <c r="I52" s="196"/>
    </row>
    <row r="53" spans="4:9" ht="15" customHeight="1">
      <c r="D53" s="202"/>
      <c r="E53" s="276" t="s">
        <v>1002</v>
      </c>
      <c r="F53" s="229" t="s">
        <v>1142</v>
      </c>
      <c r="G53" s="230" t="s">
        <v>1080</v>
      </c>
      <c r="H53" s="269">
        <v>300</v>
      </c>
      <c r="I53" s="196"/>
    </row>
    <row r="54" spans="4:9" ht="22.5">
      <c r="D54" s="202"/>
      <c r="E54" s="276" t="s">
        <v>1005</v>
      </c>
      <c r="F54" s="229" t="s">
        <v>1143</v>
      </c>
      <c r="G54" s="230" t="s">
        <v>1080</v>
      </c>
      <c r="H54" s="269">
        <v>0</v>
      </c>
      <c r="I54" s="196"/>
    </row>
    <row r="55" spans="4:9" ht="15" customHeight="1">
      <c r="D55" s="202"/>
      <c r="E55" s="276" t="s">
        <v>1081</v>
      </c>
      <c r="F55" s="229" t="s">
        <v>1144</v>
      </c>
      <c r="G55" s="230" t="s">
        <v>1080</v>
      </c>
      <c r="H55" s="269">
        <v>1020</v>
      </c>
      <c r="I55" s="196"/>
    </row>
    <row r="56" spans="4:9" ht="15" customHeight="1">
      <c r="D56" s="202"/>
      <c r="E56" s="276" t="s">
        <v>989</v>
      </c>
      <c r="F56" s="234" t="s">
        <v>1145</v>
      </c>
      <c r="G56" s="230" t="s">
        <v>1082</v>
      </c>
      <c r="H56" s="267">
        <v>9</v>
      </c>
      <c r="I56" s="196"/>
    </row>
    <row r="57" spans="4:9" ht="15" customHeight="1">
      <c r="D57" s="202"/>
      <c r="E57" s="276" t="s">
        <v>1083</v>
      </c>
      <c r="F57" s="234" t="s">
        <v>1146</v>
      </c>
      <c r="G57" s="230" t="s">
        <v>1082</v>
      </c>
      <c r="H57" s="267">
        <v>14</v>
      </c>
      <c r="I57" s="196"/>
    </row>
    <row r="58" spans="4:9" ht="15" customHeight="1">
      <c r="D58" s="202"/>
      <c r="E58" s="276" t="s">
        <v>1084</v>
      </c>
      <c r="F58" s="234" t="s">
        <v>1147</v>
      </c>
      <c r="G58" s="230" t="s">
        <v>1085</v>
      </c>
      <c r="H58" s="270">
        <v>3</v>
      </c>
      <c r="I58" s="196"/>
    </row>
    <row r="59" spans="4:9" ht="15" customHeight="1">
      <c r="D59" s="202"/>
      <c r="E59" s="276" t="s">
        <v>1086</v>
      </c>
      <c r="F59" s="234" t="s">
        <v>1148</v>
      </c>
      <c r="G59" s="230" t="s">
        <v>1085</v>
      </c>
      <c r="H59" s="270">
        <v>2</v>
      </c>
      <c r="I59" s="196"/>
    </row>
    <row r="60" spans="4:9" ht="15" customHeight="1">
      <c r="D60" s="202"/>
      <c r="E60" s="276" t="s">
        <v>1087</v>
      </c>
      <c r="F60" s="234" t="s">
        <v>1149</v>
      </c>
      <c r="G60" s="230" t="s">
        <v>1074</v>
      </c>
      <c r="H60" s="270">
        <v>8</v>
      </c>
      <c r="I60" s="196"/>
    </row>
    <row r="61" spans="4:9" ht="15" customHeight="1" thickBot="1">
      <c r="D61" s="202"/>
      <c r="E61" s="281" t="s">
        <v>1088</v>
      </c>
      <c r="F61" s="272" t="s">
        <v>708</v>
      </c>
      <c r="G61" s="273"/>
      <c r="H61" s="289" t="s">
        <v>1193</v>
      </c>
      <c r="I61" s="196"/>
    </row>
    <row r="62" spans="4:9" ht="11.25">
      <c r="D62" s="202"/>
      <c r="E62" s="225"/>
      <c r="F62" s="226"/>
      <c r="G62" s="227"/>
      <c r="H62" s="323"/>
      <c r="I62" s="196"/>
    </row>
    <row r="63" spans="4:9" ht="11.25">
      <c r="D63" s="194"/>
      <c r="E63" s="432" t="s">
        <v>1027</v>
      </c>
      <c r="F63" s="432"/>
      <c r="G63" s="432"/>
      <c r="H63" s="432"/>
      <c r="I63" s="196"/>
    </row>
    <row r="64" spans="4:9" ht="11.25">
      <c r="D64" s="209"/>
      <c r="E64" s="210"/>
      <c r="F64" s="210"/>
      <c r="G64" s="210"/>
      <c r="H64" s="210"/>
      <c r="I64" s="211"/>
    </row>
  </sheetData>
  <sheetProtection password="FA9C" sheet="1" objects="1" scenarios="1" formatColumns="0" formatRows="0"/>
  <mergeCells count="3">
    <mergeCell ref="E9:H9"/>
    <mergeCell ref="E63:H63"/>
    <mergeCell ref="E10:H10"/>
  </mergeCells>
  <dataValidations count="5">
    <dataValidation type="decimal" allowBlank="1" showInputMessage="1" showErrorMessage="1" error="Значение должно быть действительным числом" sqref="H53:H55 H23:H30 H20">
      <formula1>-99999999999</formula1>
      <formula2>999999999999</formula2>
    </dataValidation>
    <dataValidation type="textLength" operator="lessThanOrEqual" allowBlank="1" showInputMessage="1" showErrorMessage="1" sqref="H61:H62">
      <formula1>300</formula1>
    </dataValidation>
    <dataValidation type="decimal" allowBlank="1" showInputMessage="1" showErrorMessage="1" error="Значение должно быть действительным числом" sqref="H56:H60 H50:H52 H31:H48 H15 H21 H17:H19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  <dataValidation type="decimal" allowBlank="1" showInputMessage="1" showErrorMessage="1" sqref="H22 H16">
      <formula1>-999999999</formula1>
      <formula2>999999999999</formula2>
    </dataValidation>
  </dataValidations>
  <hyperlinks>
    <hyperlink ref="F49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5511811023622047" right="0" top="0.3937007874015748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46"/>
  <sheetViews>
    <sheetView showGridLines="0" zoomScalePageLayoutView="0" workbookViewId="0" topLeftCell="F7">
      <selection activeCell="I30" sqref="I30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9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7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7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8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8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12"/>
      <c r="E8" s="213"/>
      <c r="F8" s="314" t="s">
        <v>863</v>
      </c>
      <c r="G8" s="228"/>
      <c r="H8" s="228"/>
      <c r="I8" s="213"/>
      <c r="J8" s="240"/>
    </row>
    <row r="9" spans="4:10" ht="11.25">
      <c r="D9" s="197"/>
      <c r="E9" s="421" t="s">
        <v>1150</v>
      </c>
      <c r="F9" s="422"/>
      <c r="G9" s="422"/>
      <c r="H9" s="422"/>
      <c r="I9" s="423"/>
      <c r="J9" s="241"/>
    </row>
    <row r="10" spans="4:10" ht="12" thickBot="1">
      <c r="D10" s="197"/>
      <c r="E10" s="424" t="str">
        <f>IF(org="","",IF(fil="",org,org&amp;" ("&amp;fil&amp;")"))</f>
        <v>ООО "Удмуртская птицефабрика"</v>
      </c>
      <c r="F10" s="425"/>
      <c r="G10" s="425"/>
      <c r="H10" s="425"/>
      <c r="I10" s="426"/>
      <c r="J10" s="241"/>
    </row>
    <row r="11" spans="4:10" ht="12" thickBot="1">
      <c r="D11" s="197"/>
      <c r="E11" s="195"/>
      <c r="F11" s="195"/>
      <c r="G11" s="195"/>
      <c r="H11" s="195"/>
      <c r="I11" s="195"/>
      <c r="J11" s="242"/>
    </row>
    <row r="12" spans="4:10" ht="23.25" thickBot="1">
      <c r="D12" s="197"/>
      <c r="E12" s="261" t="s">
        <v>1178</v>
      </c>
      <c r="F12" s="429" t="s">
        <v>1089</v>
      </c>
      <c r="G12" s="429"/>
      <c r="H12" s="262" t="s">
        <v>600</v>
      </c>
      <c r="I12" s="282" t="s">
        <v>991</v>
      </c>
      <c r="J12" s="242"/>
    </row>
    <row r="13" spans="4:10" ht="15" customHeight="1" thickBot="1">
      <c r="D13" s="197"/>
      <c r="E13" s="286">
        <v>1</v>
      </c>
      <c r="F13" s="435">
        <f>E13+1</f>
        <v>2</v>
      </c>
      <c r="G13" s="435"/>
      <c r="H13" s="287">
        <f>F13+1</f>
        <v>3</v>
      </c>
      <c r="I13" s="288">
        <f>H13+1</f>
        <v>4</v>
      </c>
      <c r="J13" s="242"/>
    </row>
    <row r="14" spans="4:10" ht="15" customHeight="1">
      <c r="D14" s="197"/>
      <c r="E14" s="298">
        <v>1</v>
      </c>
      <c r="F14" s="436" t="s">
        <v>1090</v>
      </c>
      <c r="G14" s="436"/>
      <c r="H14" s="299"/>
      <c r="I14" s="268">
        <f>SUMIF(G15:G23,G15,I15:I23)</f>
        <v>0</v>
      </c>
      <c r="J14" s="242"/>
    </row>
    <row r="15" spans="4:10" ht="15" customHeight="1" hidden="1">
      <c r="D15" s="202"/>
      <c r="E15" s="409" t="s">
        <v>729</v>
      </c>
      <c r="F15" s="433"/>
      <c r="G15" s="234" t="s">
        <v>1091</v>
      </c>
      <c r="H15" s="230"/>
      <c r="I15" s="331"/>
      <c r="J15" s="243"/>
    </row>
    <row r="16" spans="4:10" ht="15" customHeight="1" hidden="1">
      <c r="D16" s="202"/>
      <c r="E16" s="409"/>
      <c r="F16" s="433"/>
      <c r="G16" s="234" t="s">
        <v>1154</v>
      </c>
      <c r="H16" s="338"/>
      <c r="I16" s="339"/>
      <c r="J16" s="324"/>
    </row>
    <row r="17" spans="4:10" ht="15" customHeight="1" hidden="1">
      <c r="D17" s="202"/>
      <c r="E17" s="409"/>
      <c r="F17" s="433"/>
      <c r="G17" s="234" t="s">
        <v>1153</v>
      </c>
      <c r="H17" s="230"/>
      <c r="I17" s="331"/>
      <c r="J17" s="324"/>
    </row>
    <row r="18" spans="4:10" ht="15" customHeight="1" hidden="1">
      <c r="D18" s="202"/>
      <c r="E18" s="409"/>
      <c r="F18" s="433"/>
      <c r="G18" s="234" t="s">
        <v>1092</v>
      </c>
      <c r="H18" s="230"/>
      <c r="I18" s="340"/>
      <c r="J18" s="243"/>
    </row>
    <row r="19" spans="4:10" ht="15" customHeight="1">
      <c r="D19" s="368" t="s">
        <v>1195</v>
      </c>
      <c r="E19" s="409" t="s">
        <v>673</v>
      </c>
      <c r="F19" s="437" t="s">
        <v>1197</v>
      </c>
      <c r="G19" s="234" t="s">
        <v>1091</v>
      </c>
      <c r="H19" s="230" t="s">
        <v>598</v>
      </c>
      <c r="I19" s="267">
        <v>0</v>
      </c>
      <c r="J19" s="243"/>
    </row>
    <row r="20" spans="4:10" ht="15" customHeight="1">
      <c r="D20" s="202"/>
      <c r="E20" s="409"/>
      <c r="F20" s="437"/>
      <c r="G20" s="234" t="s">
        <v>1154</v>
      </c>
      <c r="H20" s="290" t="s">
        <v>1193</v>
      </c>
      <c r="I20" s="269">
        <v>0</v>
      </c>
      <c r="J20" s="324"/>
    </row>
    <row r="21" spans="4:10" ht="15" customHeight="1">
      <c r="D21" s="202"/>
      <c r="E21" s="409"/>
      <c r="F21" s="437"/>
      <c r="G21" s="234" t="s">
        <v>1153</v>
      </c>
      <c r="H21" s="230" t="s">
        <v>598</v>
      </c>
      <c r="I21" s="268">
        <f>IF(I20="",0,IF(I20=0,0,I19/I20))</f>
        <v>0</v>
      </c>
      <c r="J21" s="324"/>
    </row>
    <row r="22" spans="4:10" ht="15" customHeight="1">
      <c r="D22" s="202"/>
      <c r="E22" s="409"/>
      <c r="F22" s="437"/>
      <c r="G22" s="234" t="s">
        <v>1092</v>
      </c>
      <c r="H22" s="230" t="s">
        <v>1029</v>
      </c>
      <c r="I22" s="293"/>
      <c r="J22" s="243"/>
    </row>
    <row r="23" spans="4:10" ht="15" customHeight="1">
      <c r="D23" s="202"/>
      <c r="E23" s="336"/>
      <c r="F23" s="250" t="s">
        <v>1077</v>
      </c>
      <c r="G23" s="291"/>
      <c r="H23" s="291"/>
      <c r="I23" s="294"/>
      <c r="J23" s="243"/>
    </row>
    <row r="24" spans="4:10" ht="15" customHeight="1">
      <c r="D24" s="197"/>
      <c r="E24" s="292">
        <v>2</v>
      </c>
      <c r="F24" s="434" t="s">
        <v>1093</v>
      </c>
      <c r="G24" s="434"/>
      <c r="H24" s="236"/>
      <c r="I24" s="268">
        <f>SUMIF(G25:G33,G25,I25:I33)</f>
        <v>1329.36</v>
      </c>
      <c r="J24" s="242"/>
    </row>
    <row r="25" spans="4:10" ht="15" customHeight="1" hidden="1">
      <c r="D25" s="202"/>
      <c r="E25" s="409" t="s">
        <v>1176</v>
      </c>
      <c r="F25" s="433"/>
      <c r="G25" s="234" t="s">
        <v>1091</v>
      </c>
      <c r="H25" s="230"/>
      <c r="I25" s="331"/>
      <c r="J25" s="243"/>
    </row>
    <row r="26" spans="4:10" ht="15" customHeight="1" hidden="1">
      <c r="D26" s="202"/>
      <c r="E26" s="409"/>
      <c r="F26" s="433"/>
      <c r="G26" s="234" t="s">
        <v>1154</v>
      </c>
      <c r="H26" s="338"/>
      <c r="I26" s="339"/>
      <c r="J26" s="324"/>
    </row>
    <row r="27" spans="4:10" ht="15" customHeight="1" hidden="1">
      <c r="D27" s="202"/>
      <c r="E27" s="409"/>
      <c r="F27" s="433"/>
      <c r="G27" s="234" t="s">
        <v>1153</v>
      </c>
      <c r="H27" s="230"/>
      <c r="I27" s="331"/>
      <c r="J27" s="324"/>
    </row>
    <row r="28" spans="4:10" ht="15" customHeight="1" hidden="1">
      <c r="D28" s="202"/>
      <c r="E28" s="409"/>
      <c r="F28" s="433"/>
      <c r="G28" s="234" t="s">
        <v>1092</v>
      </c>
      <c r="H28" s="230"/>
      <c r="I28" s="340"/>
      <c r="J28" s="243"/>
    </row>
    <row r="29" spans="4:10" ht="15" customHeight="1">
      <c r="D29" s="368" t="s">
        <v>1195</v>
      </c>
      <c r="E29" s="409" t="s">
        <v>715</v>
      </c>
      <c r="F29" s="437" t="s">
        <v>1201</v>
      </c>
      <c r="G29" s="234" t="s">
        <v>1091</v>
      </c>
      <c r="H29" s="230" t="s">
        <v>598</v>
      </c>
      <c r="I29" s="267">
        <v>1329.36</v>
      </c>
      <c r="J29" s="243"/>
    </row>
    <row r="30" spans="4:10" ht="15" customHeight="1">
      <c r="D30" s="202"/>
      <c r="E30" s="409"/>
      <c r="F30" s="437"/>
      <c r="G30" s="234" t="s">
        <v>1154</v>
      </c>
      <c r="H30" s="290" t="s">
        <v>1196</v>
      </c>
      <c r="I30" s="269">
        <v>0</v>
      </c>
      <c r="J30" s="324"/>
    </row>
    <row r="31" spans="4:10" ht="15" customHeight="1">
      <c r="D31" s="202"/>
      <c r="E31" s="409"/>
      <c r="F31" s="437"/>
      <c r="G31" s="234" t="s">
        <v>1153</v>
      </c>
      <c r="H31" s="230" t="s">
        <v>598</v>
      </c>
      <c r="I31" s="268">
        <f>IF(I30="",0,IF(I30=0,0,I29/I30))</f>
        <v>0</v>
      </c>
      <c r="J31" s="324"/>
    </row>
    <row r="32" spans="4:10" ht="15" customHeight="1">
      <c r="D32" s="202"/>
      <c r="E32" s="409"/>
      <c r="F32" s="437"/>
      <c r="G32" s="234" t="s">
        <v>1092</v>
      </c>
      <c r="H32" s="230" t="s">
        <v>1029</v>
      </c>
      <c r="I32" s="293"/>
      <c r="J32" s="243"/>
    </row>
    <row r="33" spans="4:10" ht="15" customHeight="1">
      <c r="D33" s="202"/>
      <c r="E33" s="336"/>
      <c r="F33" s="250" t="s">
        <v>1077</v>
      </c>
      <c r="G33" s="291"/>
      <c r="H33" s="291"/>
      <c r="I33" s="294"/>
      <c r="J33" s="243"/>
    </row>
    <row r="34" spans="4:10" ht="22.5" customHeight="1">
      <c r="D34" s="197"/>
      <c r="E34" s="292">
        <v>3</v>
      </c>
      <c r="F34" s="434" t="s">
        <v>1094</v>
      </c>
      <c r="G34" s="434"/>
      <c r="H34" s="236"/>
      <c r="I34" s="268">
        <f>SUMIF(G35:G43,G35,I35:I43)</f>
        <v>220</v>
      </c>
      <c r="J34" s="242"/>
    </row>
    <row r="35" spans="4:10" ht="15" customHeight="1" hidden="1">
      <c r="D35" s="202"/>
      <c r="E35" s="409" t="s">
        <v>1177</v>
      </c>
      <c r="F35" s="433"/>
      <c r="G35" s="234" t="s">
        <v>1091</v>
      </c>
      <c r="H35" s="230"/>
      <c r="I35" s="331"/>
      <c r="J35" s="243"/>
    </row>
    <row r="36" spans="4:10" ht="15" customHeight="1" hidden="1">
      <c r="D36" s="202"/>
      <c r="E36" s="409"/>
      <c r="F36" s="433"/>
      <c r="G36" s="234" t="s">
        <v>1154</v>
      </c>
      <c r="H36" s="338"/>
      <c r="I36" s="339"/>
      <c r="J36" s="324"/>
    </row>
    <row r="37" spans="4:10" ht="15" customHeight="1" hidden="1">
      <c r="D37" s="202"/>
      <c r="E37" s="409"/>
      <c r="F37" s="433"/>
      <c r="G37" s="234" t="s">
        <v>1153</v>
      </c>
      <c r="H37" s="230"/>
      <c r="I37" s="331"/>
      <c r="J37" s="324"/>
    </row>
    <row r="38" spans="4:10" ht="15" customHeight="1" hidden="1">
      <c r="D38" s="202"/>
      <c r="E38" s="409"/>
      <c r="F38" s="433"/>
      <c r="G38" s="234" t="s">
        <v>1092</v>
      </c>
      <c r="H38" s="230"/>
      <c r="I38" s="340"/>
      <c r="J38" s="243"/>
    </row>
    <row r="39" spans="4:10" ht="15" customHeight="1">
      <c r="D39" s="368" t="s">
        <v>1195</v>
      </c>
      <c r="E39" s="409" t="s">
        <v>627</v>
      </c>
      <c r="F39" s="437" t="s">
        <v>1198</v>
      </c>
      <c r="G39" s="234" t="s">
        <v>1091</v>
      </c>
      <c r="H39" s="230" t="s">
        <v>598</v>
      </c>
      <c r="I39" s="267">
        <v>220</v>
      </c>
      <c r="J39" s="243"/>
    </row>
    <row r="40" spans="4:10" ht="15" customHeight="1">
      <c r="D40" s="202"/>
      <c r="E40" s="409"/>
      <c r="F40" s="437"/>
      <c r="G40" s="234" t="s">
        <v>1154</v>
      </c>
      <c r="H40" s="290" t="s">
        <v>1196</v>
      </c>
      <c r="I40" s="269">
        <v>0</v>
      </c>
      <c r="J40" s="324"/>
    </row>
    <row r="41" spans="4:10" ht="15" customHeight="1">
      <c r="D41" s="202"/>
      <c r="E41" s="409"/>
      <c r="F41" s="437"/>
      <c r="G41" s="234" t="s">
        <v>1153</v>
      </c>
      <c r="H41" s="230" t="s">
        <v>598</v>
      </c>
      <c r="I41" s="268">
        <f>IF(I40="",0,IF(I40=0,0,I39/I40))</f>
        <v>0</v>
      </c>
      <c r="J41" s="324"/>
    </row>
    <row r="42" spans="4:10" ht="15" customHeight="1">
      <c r="D42" s="202"/>
      <c r="E42" s="409"/>
      <c r="F42" s="437"/>
      <c r="G42" s="234" t="s">
        <v>1092</v>
      </c>
      <c r="H42" s="230" t="s">
        <v>1029</v>
      </c>
      <c r="I42" s="293"/>
      <c r="J42" s="243"/>
    </row>
    <row r="43" spans="4:10" ht="15" customHeight="1" thickBot="1">
      <c r="D43" s="202"/>
      <c r="E43" s="337"/>
      <c r="F43" s="295" t="s">
        <v>1077</v>
      </c>
      <c r="G43" s="296"/>
      <c r="H43" s="296"/>
      <c r="I43" s="297"/>
      <c r="J43" s="243"/>
    </row>
    <row r="44" spans="4:10" ht="11.25">
      <c r="D44" s="194"/>
      <c r="E44" s="207"/>
      <c r="F44" s="207"/>
      <c r="G44" s="207"/>
      <c r="H44" s="207"/>
      <c r="I44" s="207"/>
      <c r="J44" s="243"/>
    </row>
    <row r="45" spans="4:10" ht="11.25" customHeight="1">
      <c r="D45" s="194"/>
      <c r="E45" s="326" t="s">
        <v>1151</v>
      </c>
      <c r="F45" s="325"/>
      <c r="G45" s="325"/>
      <c r="H45" s="325"/>
      <c r="I45" s="325"/>
      <c r="J45" s="358"/>
    </row>
    <row r="46" spans="4:10" ht="11.25">
      <c r="D46" s="209"/>
      <c r="E46" s="210"/>
      <c r="F46" s="210"/>
      <c r="G46" s="210"/>
      <c r="H46" s="210"/>
      <c r="I46" s="210"/>
      <c r="J46" s="244"/>
    </row>
  </sheetData>
  <sheetProtection password="FA9C" sheet="1" objects="1" scenarios="1" formatColumns="0" formatRows="0"/>
  <mergeCells count="19">
    <mergeCell ref="E39:E42"/>
    <mergeCell ref="F39:F42"/>
    <mergeCell ref="E29:E32"/>
    <mergeCell ref="F29:F32"/>
    <mergeCell ref="F34:G34"/>
    <mergeCell ref="E25:E28"/>
    <mergeCell ref="F25:F28"/>
    <mergeCell ref="E35:E38"/>
    <mergeCell ref="F35:F38"/>
    <mergeCell ref="E15:E18"/>
    <mergeCell ref="F15:F18"/>
    <mergeCell ref="F24:G24"/>
    <mergeCell ref="E9:I9"/>
    <mergeCell ref="F12:G12"/>
    <mergeCell ref="F13:G13"/>
    <mergeCell ref="F14:G14"/>
    <mergeCell ref="E10:I10"/>
    <mergeCell ref="E19:E22"/>
    <mergeCell ref="F19:F22"/>
  </mergeCells>
  <dataValidations count="2">
    <dataValidation type="decimal" allowBlank="1" showInputMessage="1" showErrorMessage="1" error="Значение должно быть действительным числом" sqref="I35:I36 I25:I26 I15:I16 I19:I20 I39:I40 I29:I30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43" location="'ВО показатели (2)'!A1" tooltip="Добавить запись" display="Добавить запись"/>
    <hyperlink ref="F33" location="'ВО показатели (2)'!A1" tooltip="Добавить запись" display="Добавить запись"/>
    <hyperlink ref="F23" location="'ВО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D19" location="'ВО показатели (2)'!$A$1" tooltip="Удалить запись" display="Удалить запись"/>
    <hyperlink ref="D39" location="'ВО показатели (2)'!$A$1" tooltip="Удалить запись" display="Удалить запись"/>
    <hyperlink ref="D29" location="'ВО показатели (2)'!$A$1" tooltip="Удалить запись" display="Удалить запись"/>
  </hyperlinks>
  <printOptions/>
  <pageMargins left="0.5511811023622047" right="0" top="0.5905511811023623" bottom="0.1968503937007874" header="0.5118110236220472" footer="0.5118110236220472"/>
  <pageSetup horizontalDpi="300" verticalDpi="3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6">
      <selection activeCell="G28" sqref="G28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65" t="s">
        <v>1077</v>
      </c>
    </row>
    <row r="2" ht="11.25" hidden="1"/>
    <row r="3" ht="11.25" hidden="1"/>
    <row r="4" ht="11.25" hidden="1"/>
    <row r="5" ht="11.25" hidden="1"/>
    <row r="7" spans="4:8" ht="15.75" customHeight="1" hidden="1">
      <c r="D7" s="212"/>
      <c r="E7" s="300"/>
      <c r="F7" s="314"/>
      <c r="G7" s="300"/>
      <c r="H7" s="245"/>
    </row>
    <row r="8" spans="4:8" ht="15.75" customHeight="1" thickBot="1">
      <c r="D8" s="212"/>
      <c r="E8" s="300"/>
      <c r="F8" s="314" t="s">
        <v>863</v>
      </c>
      <c r="G8" s="300"/>
      <c r="H8" s="245"/>
    </row>
    <row r="9" spans="4:8" ht="15.75" customHeight="1">
      <c r="D9" s="194"/>
      <c r="E9" s="438" t="s">
        <v>1095</v>
      </c>
      <c r="F9" s="439"/>
      <c r="G9" s="440"/>
      <c r="H9" s="203"/>
    </row>
    <row r="10" spans="4:8" ht="15.75" customHeight="1" thickBot="1">
      <c r="D10" s="194"/>
      <c r="E10" s="445" t="str">
        <f>IF(org="","",IF(fil="",org,org&amp;" ("&amp;fil&amp;")"))</f>
        <v>ООО "Удмуртская птицефабрика"</v>
      </c>
      <c r="F10" s="446"/>
      <c r="G10" s="447"/>
      <c r="H10" s="203"/>
    </row>
    <row r="11" spans="4:8" ht="15.75" customHeight="1" thickBot="1">
      <c r="D11" s="194"/>
      <c r="E11" s="207"/>
      <c r="F11" s="207"/>
      <c r="G11" s="207"/>
      <c r="H11" s="203"/>
    </row>
    <row r="12" spans="4:8" ht="34.5" customHeight="1" thickBot="1">
      <c r="D12" s="194"/>
      <c r="E12" s="441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42"/>
      <c r="G12" s="443"/>
      <c r="H12" s="203"/>
    </row>
    <row r="13" spans="4:8" ht="23.25" thickBot="1">
      <c r="D13" s="194"/>
      <c r="E13" s="318" t="s">
        <v>1178</v>
      </c>
      <c r="F13" s="319" t="s">
        <v>1096</v>
      </c>
      <c r="G13" s="320" t="s">
        <v>1097</v>
      </c>
      <c r="H13" s="203"/>
    </row>
    <row r="14" spans="4:8" ht="15" customHeight="1" thickBot="1">
      <c r="D14" s="224"/>
      <c r="E14" s="286">
        <v>1</v>
      </c>
      <c r="F14" s="287">
        <f>E14+1</f>
        <v>2</v>
      </c>
      <c r="G14" s="288">
        <v>3</v>
      </c>
      <c r="H14" s="203"/>
    </row>
    <row r="15" spans="4:8" ht="15" customHeight="1">
      <c r="D15" s="224"/>
      <c r="E15" s="301">
        <v>1</v>
      </c>
      <c r="F15" s="335" t="s">
        <v>1098</v>
      </c>
      <c r="G15" s="360" t="s">
        <v>1193</v>
      </c>
      <c r="H15" s="203"/>
    </row>
    <row r="16" spans="4:8" ht="22.5">
      <c r="D16" s="224"/>
      <c r="E16" s="302">
        <v>2</v>
      </c>
      <c r="F16" s="234" t="s">
        <v>1099</v>
      </c>
      <c r="G16" s="293" t="s">
        <v>1193</v>
      </c>
      <c r="H16" s="203"/>
    </row>
    <row r="17" spans="4:8" ht="56.25">
      <c r="D17" s="224"/>
      <c r="E17" s="302">
        <v>3</v>
      </c>
      <c r="F17" s="234" t="s">
        <v>1100</v>
      </c>
      <c r="G17" s="293" t="s">
        <v>1193</v>
      </c>
      <c r="H17" s="203"/>
    </row>
    <row r="18" spans="4:8" ht="22.5">
      <c r="D18" s="224"/>
      <c r="E18" s="302">
        <v>4</v>
      </c>
      <c r="F18" s="234" t="s">
        <v>1101</v>
      </c>
      <c r="G18" s="293" t="s">
        <v>1193</v>
      </c>
      <c r="H18" s="203"/>
    </row>
    <row r="19" spans="4:8" ht="15" customHeight="1">
      <c r="D19" s="224"/>
      <c r="E19" s="303" t="s">
        <v>628</v>
      </c>
      <c r="F19" s="192" t="s">
        <v>1102</v>
      </c>
      <c r="G19" s="293" t="s">
        <v>1193</v>
      </c>
      <c r="H19" s="203"/>
    </row>
    <row r="20" spans="4:8" ht="15" customHeight="1">
      <c r="D20" s="224"/>
      <c r="E20" s="303" t="s">
        <v>1103</v>
      </c>
      <c r="F20" s="192" t="s">
        <v>1104</v>
      </c>
      <c r="G20" s="293" t="s">
        <v>1193</v>
      </c>
      <c r="H20" s="203"/>
    </row>
    <row r="21" spans="4:8" ht="15" customHeight="1">
      <c r="D21" s="224"/>
      <c r="E21" s="303" t="s">
        <v>1105</v>
      </c>
      <c r="F21" s="192" t="s">
        <v>1106</v>
      </c>
      <c r="G21" s="293" t="s">
        <v>1193</v>
      </c>
      <c r="H21" s="203"/>
    </row>
    <row r="22" spans="4:8" ht="15" customHeight="1">
      <c r="D22" s="224"/>
      <c r="E22" s="303" t="s">
        <v>1107</v>
      </c>
      <c r="F22" s="192" t="s">
        <v>1108</v>
      </c>
      <c r="G22" s="293" t="s">
        <v>1193</v>
      </c>
      <c r="H22" s="203"/>
    </row>
    <row r="23" spans="4:8" ht="33.75">
      <c r="D23" s="224" t="s">
        <v>743</v>
      </c>
      <c r="E23" s="328">
        <v>5</v>
      </c>
      <c r="F23" s="363" t="s">
        <v>1109</v>
      </c>
      <c r="G23" s="361" t="s">
        <v>1193</v>
      </c>
      <c r="H23" s="203"/>
    </row>
    <row r="24" spans="4:8" ht="22.5" hidden="1">
      <c r="D24" s="224"/>
      <c r="E24" s="308">
        <v>1</v>
      </c>
      <c r="F24" s="364" t="s">
        <v>1110</v>
      </c>
      <c r="G24" s="366"/>
      <c r="H24" s="203"/>
    </row>
    <row r="25" spans="4:8" ht="45" hidden="1">
      <c r="D25" s="224"/>
      <c r="E25" s="302">
        <v>2</v>
      </c>
      <c r="F25" s="234" t="s">
        <v>1111</v>
      </c>
      <c r="G25" s="367"/>
      <c r="H25" s="203"/>
    </row>
    <row r="26" spans="4:8" ht="22.5" hidden="1">
      <c r="D26" s="224"/>
      <c r="E26" s="302">
        <v>3</v>
      </c>
      <c r="F26" s="234" t="s">
        <v>1112</v>
      </c>
      <c r="G26" s="367"/>
      <c r="H26" s="203"/>
    </row>
    <row r="27" spans="4:8" ht="33.75" hidden="1">
      <c r="D27" s="224"/>
      <c r="E27" s="302">
        <v>5</v>
      </c>
      <c r="F27" s="229" t="s">
        <v>1113</v>
      </c>
      <c r="G27" s="367"/>
      <c r="H27" s="203"/>
    </row>
    <row r="28" spans="4:8" ht="15" customHeight="1" thickBot="1">
      <c r="D28" s="224" t="s">
        <v>745</v>
      </c>
      <c r="E28" s="305"/>
      <c r="F28" s="306" t="s">
        <v>1077</v>
      </c>
      <c r="G28" s="307"/>
      <c r="H28" s="203"/>
    </row>
    <row r="29" spans="4:8" ht="11.25">
      <c r="D29" s="194"/>
      <c r="E29" s="207"/>
      <c r="F29" s="207"/>
      <c r="G29" s="207"/>
      <c r="H29" s="203"/>
    </row>
    <row r="30" spans="4:8" ht="34.5" customHeight="1">
      <c r="D30" s="194"/>
      <c r="E30" s="444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44"/>
      <c r="G30" s="444"/>
      <c r="H30" s="203"/>
    </row>
    <row r="31" spans="4:8" ht="11.25">
      <c r="D31" s="209"/>
      <c r="E31" s="210"/>
      <c r="F31" s="210"/>
      <c r="G31" s="210"/>
      <c r="H31" s="211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5118110236220472" right="0" top="0.7480314960629921" bottom="0.35433070866141736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E6">
      <selection activeCell="E26" sqref="E26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14" t="s">
        <v>863</v>
      </c>
      <c r="F7" s="63"/>
    </row>
    <row r="8" spans="1:6" ht="14.25" customHeight="1">
      <c r="A8" s="59"/>
      <c r="B8" s="59"/>
      <c r="C8" s="59"/>
      <c r="D8" s="64"/>
      <c r="E8" s="316" t="s">
        <v>591</v>
      </c>
      <c r="F8" s="65"/>
    </row>
    <row r="9" spans="1:6" ht="14.25" customHeight="1" thickBot="1">
      <c r="A9" s="59"/>
      <c r="B9" s="59"/>
      <c r="C9" s="59"/>
      <c r="D9" s="64"/>
      <c r="E9" s="317" t="str">
        <f>IF(org="","",IF(fil="",org,org&amp;" ("&amp;fil&amp;")"))</f>
        <v>ООО "Удмуртская птицефабрика"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 t="s">
        <v>1194</v>
      </c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5511811023622047" right="0" top="0.5905511811023623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3" sqref="A3"/>
    </sheetView>
  </sheetViews>
  <sheetFormatPr defaultColWidth="9.140625" defaultRowHeight="11.25"/>
  <cols>
    <col min="1" max="1" width="36.28125" style="37" customWidth="1"/>
    <col min="2" max="2" width="125.00390625" style="52" customWidth="1"/>
    <col min="3" max="16384" width="9.140625" style="37" customWidth="1"/>
  </cols>
  <sheetData>
    <row r="1" spans="1:2" ht="18.75" customHeight="1">
      <c r="A1" s="49" t="s">
        <v>629</v>
      </c>
      <c r="B1" s="51" t="s">
        <v>630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(тарифное решение)</dc:title>
  <dc:subject>Показатели подлежащие раскрытию в сфере водоотведения и (или) очистки сточных вод (тарифное решение)</dc:subject>
  <dc:creator>--</dc:creator>
  <cp:keywords/>
  <dc:description/>
  <cp:lastModifiedBy>nikolaeva_ng</cp:lastModifiedBy>
  <cp:lastPrinted>2012-04-21T09:59:52Z</cp:lastPrinted>
  <dcterms:created xsi:type="dcterms:W3CDTF">2004-05-21T07:18:45Z</dcterms:created>
  <dcterms:modified xsi:type="dcterms:W3CDTF">2012-11-12T04:46:09Z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